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2\Desktop\"/>
    </mc:Choice>
  </mc:AlternateContent>
  <bookViews>
    <workbookView xWindow="0" yWindow="0" windowWidth="24000" windowHeight="9735" activeTab="1"/>
  </bookViews>
  <sheets>
    <sheet name="materia" sheetId="1" r:id="rId1"/>
    <sheet name="sueldos " sheetId="3" r:id="rId2"/>
    <sheet name="presupuesto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3" l="1"/>
  <c r="E6" i="3"/>
  <c r="F3" i="3"/>
  <c r="F4" i="3"/>
  <c r="F5" i="3"/>
  <c r="F2" i="3"/>
  <c r="E3" i="3"/>
  <c r="E4" i="3"/>
  <c r="E5" i="3"/>
  <c r="E2" i="3"/>
  <c r="D3" i="3"/>
  <c r="D4" i="3"/>
  <c r="D5" i="3"/>
  <c r="D2" i="3"/>
  <c r="C6" i="3"/>
  <c r="C26" i="2"/>
  <c r="F26" i="2" s="1"/>
  <c r="D26" i="2"/>
  <c r="E26" i="2"/>
  <c r="B26" i="2"/>
  <c r="F25" i="2"/>
  <c r="C25" i="2"/>
  <c r="D25" i="2"/>
  <c r="E25" i="2"/>
  <c r="B25" i="2"/>
  <c r="F24" i="2"/>
  <c r="C24" i="2"/>
  <c r="D24" i="2"/>
  <c r="E24" i="2"/>
  <c r="B24" i="2"/>
  <c r="F20" i="2"/>
  <c r="F19" i="2"/>
  <c r="F18" i="2"/>
  <c r="F21" i="2"/>
  <c r="F22" i="2"/>
  <c r="C22" i="2"/>
  <c r="D22" i="2"/>
  <c r="E22" i="2"/>
  <c r="B22" i="2"/>
  <c r="C19" i="2"/>
  <c r="D19" i="2"/>
  <c r="E19" i="2"/>
  <c r="C21" i="2"/>
  <c r="D21" i="2"/>
  <c r="E21" i="2"/>
  <c r="B21" i="2"/>
  <c r="B19" i="2"/>
  <c r="F16" i="2"/>
  <c r="C16" i="2"/>
  <c r="D16" i="2"/>
  <c r="E16" i="2"/>
  <c r="B16" i="2"/>
  <c r="F15" i="2"/>
  <c r="C15" i="2"/>
  <c r="D15" i="2"/>
  <c r="E15" i="2"/>
  <c r="B15" i="2"/>
  <c r="F13" i="2"/>
  <c r="F12" i="2"/>
  <c r="C13" i="2"/>
  <c r="D13" i="2"/>
  <c r="E13" i="2"/>
  <c r="C12" i="2"/>
  <c r="D12" i="2"/>
  <c r="E12" i="2"/>
  <c r="B13" i="2"/>
  <c r="B12" i="2"/>
  <c r="F10" i="2"/>
  <c r="C10" i="2"/>
  <c r="D10" i="2"/>
  <c r="E10" i="2"/>
  <c r="B10" i="2"/>
  <c r="F8" i="2"/>
  <c r="C8" i="2"/>
  <c r="D8" i="2"/>
  <c r="E8" i="2"/>
  <c r="B8" i="2"/>
  <c r="F7" i="2"/>
  <c r="F6" i="2"/>
  <c r="C6" i="2"/>
  <c r="D6" i="2"/>
  <c r="E6" i="2"/>
  <c r="F4" i="2"/>
  <c r="B6" i="2"/>
  <c r="C4" i="2"/>
  <c r="D4" i="2"/>
  <c r="E4" i="2"/>
  <c r="B4" i="2"/>
  <c r="F3" i="2"/>
  <c r="C3" i="2"/>
  <c r="D3" i="2"/>
  <c r="E3" i="2"/>
  <c r="B3" i="2"/>
  <c r="F2" i="2"/>
</calcChain>
</file>

<file path=xl/comments1.xml><?xml version="1.0" encoding="utf-8"?>
<comments xmlns="http://schemas.openxmlformats.org/spreadsheetml/2006/main">
  <authors>
    <author>Alumno2</author>
  </authors>
  <commentList>
    <comment ref="B20" authorId="0" shapeId="0">
      <text>
        <r>
          <rPr>
            <b/>
            <sz val="9"/>
            <color indexed="81"/>
            <rFont val="Tahoma"/>
            <family val="2"/>
          </rPr>
          <t xml:space="preserve">icr:
electricidad $90.000
agua $40.000
gas $35.000
internet $45.000
</t>
        </r>
      </text>
    </comment>
  </commentList>
</comments>
</file>

<file path=xl/sharedStrings.xml><?xml version="1.0" encoding="utf-8"?>
<sst xmlns="http://schemas.openxmlformats.org/spreadsheetml/2006/main" count="47" uniqueCount="45">
  <si>
    <t>clase 26 de agosto de 2019</t>
  </si>
  <si>
    <t>presupuesto</t>
  </si>
  <si>
    <t xml:space="preserve">funcion si </t>
  </si>
  <si>
    <t>graficar</t>
  </si>
  <si>
    <t>consultas varias</t>
  </si>
  <si>
    <t>items ingreso</t>
  </si>
  <si>
    <t>total</t>
  </si>
  <si>
    <t xml:space="preserve">arriendo camiones </t>
  </si>
  <si>
    <t>valor arriendo</t>
  </si>
  <si>
    <t xml:space="preserve"> </t>
  </si>
  <si>
    <t xml:space="preserve">total ingreso x arriendo </t>
  </si>
  <si>
    <t xml:space="preserve">flete camiones </t>
  </si>
  <si>
    <t>valor flete</t>
  </si>
  <si>
    <t>tt ingreso x flete</t>
  </si>
  <si>
    <t xml:space="preserve">total ingresos </t>
  </si>
  <si>
    <t xml:space="preserve">coto x arriendo camiones </t>
  </si>
  <si>
    <t xml:space="preserve">total costo x arriendo camiones </t>
  </si>
  <si>
    <t>costoxflete</t>
  </si>
  <si>
    <t xml:space="preserve">total costo flete </t>
  </si>
  <si>
    <t xml:space="preserve">arriendo oficinas </t>
  </si>
  <si>
    <t>personal</t>
  </si>
  <si>
    <t>gastos basicos</t>
  </si>
  <si>
    <t>otros 10% sobre tt ingreso</t>
  </si>
  <si>
    <t xml:space="preserve">total egresos </t>
  </si>
  <si>
    <t>utilidad antes impuesto</t>
  </si>
  <si>
    <t>impuesto 25%</t>
  </si>
  <si>
    <t>utilidad despues impuesto</t>
  </si>
  <si>
    <t>trabajador</t>
  </si>
  <si>
    <t>sueldo base</t>
  </si>
  <si>
    <t>ana</t>
  </si>
  <si>
    <t>luis</t>
  </si>
  <si>
    <t>pedro</t>
  </si>
  <si>
    <t>alex</t>
  </si>
  <si>
    <t>sexo</t>
  </si>
  <si>
    <t>f</t>
  </si>
  <si>
    <t>m</t>
  </si>
  <si>
    <t>totales</t>
  </si>
  <si>
    <t>%aumento de sueldo</t>
  </si>
  <si>
    <t>desde</t>
  </si>
  <si>
    <t>hasta</t>
  </si>
  <si>
    <t>%</t>
  </si>
  <si>
    <t xml:space="preserve">en adelante </t>
  </si>
  <si>
    <t>%aumento</t>
  </si>
  <si>
    <t>$aumento</t>
  </si>
  <si>
    <t>sueldo aumentado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</si>
</sst>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7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i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167" fontId="0" fillId="0" borderId="0" xfId="1" applyNumberFormat="1" applyFont="1"/>
    <xf numFmtId="167" fontId="0" fillId="0" borderId="0" xfId="0" applyNumberFormat="1"/>
    <xf numFmtId="0" fontId="2" fillId="0" borderId="0" xfId="0" applyFont="1"/>
    <xf numFmtId="167" fontId="2" fillId="0" borderId="0" xfId="0" applyNumberFormat="1" applyFont="1"/>
    <xf numFmtId="167" fontId="2" fillId="0" borderId="0" xfId="1" applyNumberFormat="1" applyFont="1"/>
    <xf numFmtId="14" fontId="2" fillId="0" borderId="0" xfId="0" applyNumberFormat="1" applyFont="1"/>
    <xf numFmtId="0" fontId="4" fillId="0" borderId="0" xfId="0" applyFont="1"/>
    <xf numFmtId="0" fontId="2" fillId="0" borderId="0" xfId="0" applyFont="1" applyAlignment="1">
      <alignment horizontal="center"/>
    </xf>
    <xf numFmtId="9" fontId="0" fillId="0" borderId="0" xfId="0" applyNumberFormat="1"/>
    <xf numFmtId="9" fontId="0" fillId="0" borderId="0" xfId="2" applyFont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'sueldos '!$F$1</c:f>
              <c:strCache>
                <c:ptCount val="1"/>
                <c:pt idx="0">
                  <c:v>sueldo aumentado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'sueldos '!$A$2:$A$5</c:f>
              <c:strCache>
                <c:ptCount val="4"/>
                <c:pt idx="0">
                  <c:v>ana</c:v>
                </c:pt>
                <c:pt idx="1">
                  <c:v>luis</c:v>
                </c:pt>
                <c:pt idx="2">
                  <c:v>pedro</c:v>
                </c:pt>
                <c:pt idx="3">
                  <c:v>alex</c:v>
                </c:pt>
              </c:strCache>
            </c:strRef>
          </c:cat>
          <c:val>
            <c:numRef>
              <c:f>'sueldos '!$F$2:$F$5</c:f>
              <c:numCache>
                <c:formatCode>_-* #,##0_-;\-* #,##0_-;_-* "-"??_-;_-@_-</c:formatCode>
                <c:ptCount val="4"/>
                <c:pt idx="0">
                  <c:v>5500000</c:v>
                </c:pt>
                <c:pt idx="1">
                  <c:v>7490000</c:v>
                </c:pt>
                <c:pt idx="2">
                  <c:v>6420000</c:v>
                </c:pt>
                <c:pt idx="3">
                  <c:v>8400000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2527360"/>
        <c:axId val="482527920"/>
      </c:barChart>
      <c:catAx>
        <c:axId val="48252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82527920"/>
        <c:crosses val="autoZero"/>
        <c:auto val="1"/>
        <c:lblAlgn val="ctr"/>
        <c:lblOffset val="100"/>
        <c:noMultiLvlLbl val="0"/>
      </c:catAx>
      <c:valAx>
        <c:axId val="482527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82527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Utilidad despues impuesto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  <a:effectLst/>
          </c:spPr>
          <c:invertIfNegative val="0"/>
          <c:cat>
            <c:numRef>
              <c:f>presupuesto!$B$1:$E$1</c:f>
              <c:numCache>
                <c:formatCode>m/d/yyyy</c:formatCode>
                <c:ptCount val="4"/>
                <c:pt idx="0">
                  <c:v>43709</c:v>
                </c:pt>
                <c:pt idx="1">
                  <c:v>43739</c:v>
                </c:pt>
                <c:pt idx="2">
                  <c:v>43770</c:v>
                </c:pt>
                <c:pt idx="3">
                  <c:v>43800</c:v>
                </c:pt>
              </c:numCache>
            </c:numRef>
          </c:cat>
          <c:val>
            <c:numRef>
              <c:f>presupuesto!$B$26:$E$26</c:f>
              <c:numCache>
                <c:formatCode>_-* #,##0_-;\-* #,##0_-;_-* "-"??_-;_-@_-</c:formatCode>
                <c:ptCount val="4"/>
                <c:pt idx="0">
                  <c:v>8888133</c:v>
                </c:pt>
                <c:pt idx="1">
                  <c:v>8888133</c:v>
                </c:pt>
                <c:pt idx="2">
                  <c:v>8888133</c:v>
                </c:pt>
                <c:pt idx="3">
                  <c:v>8888133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44553984"/>
        <c:axId val="444555104"/>
      </c:barChart>
      <c:dateAx>
        <c:axId val="444553984"/>
        <c:scaling>
          <c:orientation val="minMax"/>
        </c:scaling>
        <c:delete val="0"/>
        <c:axPos val="l"/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44555104"/>
        <c:crosses val="autoZero"/>
        <c:auto val="1"/>
        <c:lblOffset val="100"/>
        <c:baseTimeUnit val="months"/>
      </c:dateAx>
      <c:valAx>
        <c:axId val="444555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4455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261306</xdr:colOff>
      <xdr:row>6</xdr:row>
      <xdr:rowOff>109581</xdr:rowOff>
    </xdr:from>
    <xdr:to>
      <xdr:col>5</xdr:col>
      <xdr:colOff>762422</xdr:colOff>
      <xdr:row>13</xdr:row>
      <xdr:rowOff>83789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600075</xdr:colOff>
      <xdr:row>2</xdr:row>
      <xdr:rowOff>42862</xdr:rowOff>
    </xdr:from>
    <xdr:to>
      <xdr:col>12</xdr:col>
      <xdr:colOff>247650</xdr:colOff>
      <xdr:row>16</xdr:row>
      <xdr:rowOff>119062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B6"/>
  <sheetViews>
    <sheetView workbookViewId="0">
      <selection activeCell="A17" sqref="A17"/>
    </sheetView>
  </sheetViews>
  <sheetFormatPr baseColWidth="10" defaultRowHeight="15" x14ac:dyDescent="0.25"/>
  <sheetData>
    <row r="1" spans="1:2" x14ac:dyDescent="0.25">
      <c r="A1" s="7" t="s">
        <v>0</v>
      </c>
      <c r="B1" s="7"/>
    </row>
    <row r="3" spans="1:2" x14ac:dyDescent="0.25">
      <c r="A3" s="3" t="s">
        <v>1</v>
      </c>
    </row>
    <row r="4" spans="1:2" x14ac:dyDescent="0.25">
      <c r="A4" s="3" t="s">
        <v>2</v>
      </c>
    </row>
    <row r="5" spans="1:2" x14ac:dyDescent="0.25">
      <c r="A5" s="3" t="s">
        <v>3</v>
      </c>
    </row>
    <row r="6" spans="1:2" x14ac:dyDescent="0.25">
      <c r="A6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zoomScale="226" zoomScaleNormal="226" workbookViewId="0">
      <selection activeCell="D7" sqref="D7"/>
    </sheetView>
  </sheetViews>
  <sheetFormatPr baseColWidth="10" defaultRowHeight="15" x14ac:dyDescent="0.25"/>
  <cols>
    <col min="3" max="3" width="13.28515625" bestFit="1" customWidth="1"/>
    <col min="6" max="6" width="12.85546875" customWidth="1"/>
  </cols>
  <sheetData>
    <row r="1" spans="1:6" x14ac:dyDescent="0.25">
      <c r="A1" s="3" t="s">
        <v>27</v>
      </c>
      <c r="B1" s="3" t="s">
        <v>33</v>
      </c>
      <c r="C1" s="3" t="s">
        <v>28</v>
      </c>
      <c r="D1" s="3" t="s">
        <v>42</v>
      </c>
      <c r="E1" s="3" t="s">
        <v>43</v>
      </c>
      <c r="F1" s="3" t="s">
        <v>44</v>
      </c>
    </row>
    <row r="2" spans="1:6" x14ac:dyDescent="0.25">
      <c r="A2" t="s">
        <v>29</v>
      </c>
      <c r="B2" t="s">
        <v>34</v>
      </c>
      <c r="C2" s="1">
        <v>5000000</v>
      </c>
      <c r="D2" s="10">
        <f>IF(C2&lt;=$B$10,$C$10,IF(C2&lt;=$B$11,$C$11,$C$12))</f>
        <v>0.1</v>
      </c>
      <c r="E2">
        <f>ROUND(C2*D2,0)</f>
        <v>500000</v>
      </c>
      <c r="F2" s="2">
        <f>C2+E2</f>
        <v>5500000</v>
      </c>
    </row>
    <row r="3" spans="1:6" x14ac:dyDescent="0.25">
      <c r="A3" t="s">
        <v>30</v>
      </c>
      <c r="B3" t="s">
        <v>35</v>
      </c>
      <c r="C3" s="1">
        <v>7000000</v>
      </c>
      <c r="D3" s="10">
        <f t="shared" ref="D3:D5" si="0">IF(C3&lt;=$B$10,$C$10,IF(C3&lt;=$B$11,$C$11,$C$12))</f>
        <v>7.0000000000000007E-2</v>
      </c>
      <c r="E3">
        <f t="shared" ref="E3:E5" si="1">ROUND(C3*D3,0)</f>
        <v>490000</v>
      </c>
      <c r="F3" s="2">
        <f t="shared" ref="F3:F5" si="2">C3+E3</f>
        <v>7490000</v>
      </c>
    </row>
    <row r="4" spans="1:6" x14ac:dyDescent="0.25">
      <c r="A4" t="s">
        <v>31</v>
      </c>
      <c r="B4" t="s">
        <v>35</v>
      </c>
      <c r="C4" s="1">
        <v>6000000</v>
      </c>
      <c r="D4" s="10">
        <f t="shared" si="0"/>
        <v>7.0000000000000007E-2</v>
      </c>
      <c r="E4">
        <f t="shared" si="1"/>
        <v>420000</v>
      </c>
      <c r="F4" s="2">
        <f t="shared" si="2"/>
        <v>6420000</v>
      </c>
    </row>
    <row r="5" spans="1:6" x14ac:dyDescent="0.25">
      <c r="A5" t="s">
        <v>32</v>
      </c>
      <c r="B5" t="s">
        <v>34</v>
      </c>
      <c r="C5" s="1">
        <v>8000000</v>
      </c>
      <c r="D5" s="10">
        <f t="shared" si="0"/>
        <v>0.05</v>
      </c>
      <c r="E5">
        <f t="shared" si="1"/>
        <v>400000</v>
      </c>
      <c r="F5" s="2">
        <f t="shared" si="2"/>
        <v>8400000</v>
      </c>
    </row>
    <row r="6" spans="1:6" x14ac:dyDescent="0.25">
      <c r="B6" s="3" t="s">
        <v>36</v>
      </c>
      <c r="C6" s="4">
        <f>SUM(C2:C5)</f>
        <v>26000000</v>
      </c>
      <c r="E6">
        <f>SUM(E2:E5)</f>
        <v>1810000</v>
      </c>
      <c r="F6" s="2">
        <f>SUM(F2:F5)</f>
        <v>27810000</v>
      </c>
    </row>
    <row r="8" spans="1:6" x14ac:dyDescent="0.25">
      <c r="A8" s="8" t="s">
        <v>37</v>
      </c>
      <c r="B8" s="8"/>
      <c r="C8" s="8"/>
    </row>
    <row r="9" spans="1:6" x14ac:dyDescent="0.25">
      <c r="A9" s="3" t="s">
        <v>38</v>
      </c>
      <c r="B9" s="3" t="s">
        <v>39</v>
      </c>
      <c r="C9" s="3" t="s">
        <v>40</v>
      </c>
    </row>
    <row r="10" spans="1:6" x14ac:dyDescent="0.25">
      <c r="A10">
        <v>301000</v>
      </c>
      <c r="B10">
        <v>5500000</v>
      </c>
      <c r="C10" s="9">
        <v>0.1</v>
      </c>
    </row>
    <row r="11" spans="1:6" x14ac:dyDescent="0.25">
      <c r="A11">
        <v>5500001</v>
      </c>
      <c r="B11">
        <v>7500000</v>
      </c>
      <c r="C11" s="9">
        <v>7.0000000000000007E-2</v>
      </c>
    </row>
    <row r="12" spans="1:6" x14ac:dyDescent="0.25">
      <c r="A12">
        <v>7500001</v>
      </c>
      <c r="B12" t="s">
        <v>41</v>
      </c>
      <c r="C12" s="9">
        <v>0.05</v>
      </c>
    </row>
    <row r="13" spans="1:6" x14ac:dyDescent="0.25">
      <c r="C13" t="s">
        <v>9</v>
      </c>
    </row>
  </sheetData>
  <mergeCells count="1">
    <mergeCell ref="A8:C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-0.249977111117893"/>
  </sheetPr>
  <dimension ref="A1:F26"/>
  <sheetViews>
    <sheetView workbookViewId="0">
      <selection activeCell="J23" sqref="J23"/>
    </sheetView>
  </sheetViews>
  <sheetFormatPr baseColWidth="10" defaultRowHeight="15" x14ac:dyDescent="0.25"/>
  <cols>
    <col min="1" max="1" width="28.28515625" customWidth="1"/>
    <col min="2" max="2" width="19.42578125" customWidth="1"/>
    <col min="3" max="3" width="16" customWidth="1"/>
    <col min="4" max="4" width="15.28515625" customWidth="1"/>
    <col min="5" max="5" width="13.42578125" customWidth="1"/>
    <col min="6" max="6" width="11.5703125" customWidth="1"/>
  </cols>
  <sheetData>
    <row r="1" spans="1:6" x14ac:dyDescent="0.25">
      <c r="A1" s="3" t="s">
        <v>5</v>
      </c>
      <c r="B1" s="6">
        <v>43709</v>
      </c>
      <c r="C1" s="6">
        <v>43739</v>
      </c>
      <c r="D1" s="6">
        <v>43770</v>
      </c>
      <c r="E1" s="6">
        <v>43800</v>
      </c>
      <c r="F1" s="3" t="s">
        <v>6</v>
      </c>
    </row>
    <row r="2" spans="1:6" x14ac:dyDescent="0.25">
      <c r="A2" t="s">
        <v>7</v>
      </c>
      <c r="B2">
        <v>6</v>
      </c>
      <c r="C2">
        <v>6</v>
      </c>
      <c r="D2">
        <v>6</v>
      </c>
      <c r="E2">
        <v>6</v>
      </c>
      <c r="F2">
        <f>SUM(B2:E2)</f>
        <v>24</v>
      </c>
    </row>
    <row r="3" spans="1:6" x14ac:dyDescent="0.25">
      <c r="A3" t="s">
        <v>8</v>
      </c>
      <c r="B3" s="1">
        <f>22*100000</f>
        <v>2200000</v>
      </c>
      <c r="C3" s="1">
        <f t="shared" ref="C3:E3" si="0">22*100000</f>
        <v>2200000</v>
      </c>
      <c r="D3" s="1">
        <f t="shared" si="0"/>
        <v>2200000</v>
      </c>
      <c r="E3" s="1">
        <f t="shared" si="0"/>
        <v>2200000</v>
      </c>
      <c r="F3" s="1">
        <f>SUM(B3:E3)</f>
        <v>8800000</v>
      </c>
    </row>
    <row r="4" spans="1:6" s="3" customFormat="1" x14ac:dyDescent="0.25">
      <c r="A4" s="3" t="s">
        <v>10</v>
      </c>
      <c r="B4" s="4">
        <f>B3*B2</f>
        <v>13200000</v>
      </c>
      <c r="C4" s="4">
        <f t="shared" ref="C4:F4" si="1">C3*C2</f>
        <v>13200000</v>
      </c>
      <c r="D4" s="4">
        <f t="shared" si="1"/>
        <v>13200000</v>
      </c>
      <c r="E4" s="4">
        <f t="shared" si="1"/>
        <v>13200000</v>
      </c>
      <c r="F4" s="4">
        <f>SUM(B4:E4)</f>
        <v>52800000</v>
      </c>
    </row>
    <row r="6" spans="1:6" x14ac:dyDescent="0.25">
      <c r="A6" t="s">
        <v>11</v>
      </c>
      <c r="B6">
        <f>4*22*2.5</f>
        <v>220</v>
      </c>
      <c r="C6">
        <f t="shared" ref="C6:E6" si="2">4*22*2.5</f>
        <v>220</v>
      </c>
      <c r="D6">
        <f t="shared" si="2"/>
        <v>220</v>
      </c>
      <c r="E6">
        <f t="shared" si="2"/>
        <v>220</v>
      </c>
      <c r="F6">
        <f>SUM(B6:E6)</f>
        <v>880</v>
      </c>
    </row>
    <row r="7" spans="1:6" x14ac:dyDescent="0.25">
      <c r="A7" t="s">
        <v>12</v>
      </c>
      <c r="B7" s="1">
        <v>30000</v>
      </c>
      <c r="C7" s="1">
        <v>30000</v>
      </c>
      <c r="D7" s="1">
        <v>30000</v>
      </c>
      <c r="E7" s="1">
        <v>30000</v>
      </c>
      <c r="F7" s="1">
        <f>SUM(B7:E7)</f>
        <v>120000</v>
      </c>
    </row>
    <row r="8" spans="1:6" s="3" customFormat="1" x14ac:dyDescent="0.25">
      <c r="A8" s="3" t="s">
        <v>13</v>
      </c>
      <c r="B8" s="5">
        <f>B6*B7</f>
        <v>6600000</v>
      </c>
      <c r="C8" s="5">
        <f t="shared" ref="C8:E8" si="3">C6*C7</f>
        <v>6600000</v>
      </c>
      <c r="D8" s="5">
        <f t="shared" si="3"/>
        <v>6600000</v>
      </c>
      <c r="E8" s="5">
        <f t="shared" si="3"/>
        <v>6600000</v>
      </c>
      <c r="F8" s="5">
        <f>SUM(B8:E8)</f>
        <v>26400000</v>
      </c>
    </row>
    <row r="10" spans="1:6" s="3" customFormat="1" x14ac:dyDescent="0.25">
      <c r="A10" s="3" t="s">
        <v>14</v>
      </c>
      <c r="B10" s="4">
        <f>B4+B8</f>
        <v>19800000</v>
      </c>
      <c r="C10" s="4">
        <f t="shared" ref="C10:E10" si="4">C4+C8</f>
        <v>19800000</v>
      </c>
      <c r="D10" s="4">
        <f t="shared" si="4"/>
        <v>19800000</v>
      </c>
      <c r="E10" s="4">
        <f t="shared" si="4"/>
        <v>19800000</v>
      </c>
      <c r="F10" s="4">
        <f>SUM(B10:E10)</f>
        <v>79200000</v>
      </c>
    </row>
    <row r="12" spans="1:6" x14ac:dyDescent="0.25">
      <c r="A12" t="s">
        <v>15</v>
      </c>
      <c r="B12" s="1">
        <f>ROUND(B3*30%,0)</f>
        <v>660000</v>
      </c>
      <c r="C12" s="1">
        <f t="shared" ref="C12:E12" si="5">ROUND(C3*30%,0)</f>
        <v>660000</v>
      </c>
      <c r="D12" s="1">
        <f t="shared" si="5"/>
        <v>660000</v>
      </c>
      <c r="E12" s="1">
        <f t="shared" si="5"/>
        <v>660000</v>
      </c>
      <c r="F12" s="1">
        <f>SUM(B12:E12)</f>
        <v>2640000</v>
      </c>
    </row>
    <row r="13" spans="1:6" s="3" customFormat="1" x14ac:dyDescent="0.25">
      <c r="A13" s="3" t="s">
        <v>16</v>
      </c>
      <c r="B13" s="5">
        <f>B12*B2</f>
        <v>3960000</v>
      </c>
      <c r="C13" s="5">
        <f t="shared" ref="C13:E13" si="6">C12*C2</f>
        <v>3960000</v>
      </c>
      <c r="D13" s="5">
        <f t="shared" si="6"/>
        <v>3960000</v>
      </c>
      <c r="E13" s="5">
        <f t="shared" si="6"/>
        <v>3960000</v>
      </c>
      <c r="F13" s="5">
        <f>SUM(B13:E13)</f>
        <v>15840000</v>
      </c>
    </row>
    <row r="14" spans="1:6" x14ac:dyDescent="0.25">
      <c r="B14" s="1"/>
      <c r="C14" s="1"/>
      <c r="D14" s="1"/>
      <c r="E14" s="1"/>
      <c r="F14" s="1"/>
    </row>
    <row r="15" spans="1:6" x14ac:dyDescent="0.25">
      <c r="A15" t="s">
        <v>17</v>
      </c>
      <c r="B15" s="1">
        <f>ROUND(B7*10%,0)</f>
        <v>3000</v>
      </c>
      <c r="C15" s="1">
        <f t="shared" ref="C15:E15" si="7">ROUND(C7*10%,0)</f>
        <v>3000</v>
      </c>
      <c r="D15" s="1">
        <f t="shared" si="7"/>
        <v>3000</v>
      </c>
      <c r="E15" s="1">
        <f t="shared" si="7"/>
        <v>3000</v>
      </c>
      <c r="F15" s="1">
        <f>SUM(B15:E15)</f>
        <v>12000</v>
      </c>
    </row>
    <row r="16" spans="1:6" s="3" customFormat="1" x14ac:dyDescent="0.25">
      <c r="A16" s="3" t="s">
        <v>18</v>
      </c>
      <c r="B16" s="5">
        <f>B15*B6</f>
        <v>660000</v>
      </c>
      <c r="C16" s="5">
        <f t="shared" ref="C16:E16" si="8">C15*C6</f>
        <v>660000</v>
      </c>
      <c r="D16" s="5">
        <f t="shared" si="8"/>
        <v>660000</v>
      </c>
      <c r="E16" s="5">
        <f t="shared" si="8"/>
        <v>660000</v>
      </c>
      <c r="F16" s="5">
        <f>SUM(B16:E16)</f>
        <v>2640000</v>
      </c>
    </row>
    <row r="18" spans="1:6" x14ac:dyDescent="0.25">
      <c r="A18" t="s">
        <v>19</v>
      </c>
      <c r="B18" s="1">
        <v>400000</v>
      </c>
      <c r="C18" s="1">
        <v>400000</v>
      </c>
      <c r="D18" s="1">
        <v>400000</v>
      </c>
      <c r="E18" s="1">
        <v>400000</v>
      </c>
      <c r="F18" s="1">
        <f>SUM(B18:E18)</f>
        <v>1600000</v>
      </c>
    </row>
    <row r="19" spans="1:6" x14ac:dyDescent="0.25">
      <c r="A19" t="s">
        <v>20</v>
      </c>
      <c r="B19" s="1">
        <f>ROUND(301000+301000+((301000/180)*88),0)</f>
        <v>749156</v>
      </c>
      <c r="C19" s="1">
        <f t="shared" ref="C19:E19" si="9">ROUND(301000+301000+((301000/180)*88),0)</f>
        <v>749156</v>
      </c>
      <c r="D19" s="1">
        <f t="shared" si="9"/>
        <v>749156</v>
      </c>
      <c r="E19" s="1">
        <f t="shared" si="9"/>
        <v>749156</v>
      </c>
      <c r="F19" s="1">
        <f>SUM(B19:E19)</f>
        <v>2996624</v>
      </c>
    </row>
    <row r="20" spans="1:6" x14ac:dyDescent="0.25">
      <c r="A20" t="s">
        <v>21</v>
      </c>
      <c r="B20" s="1">
        <v>200000</v>
      </c>
      <c r="C20" s="1">
        <v>200000</v>
      </c>
      <c r="D20" s="1">
        <v>200000</v>
      </c>
      <c r="E20" s="1">
        <v>200000</v>
      </c>
      <c r="F20" s="1">
        <f>SUM(B20:E20)</f>
        <v>800000</v>
      </c>
    </row>
    <row r="21" spans="1:6" x14ac:dyDescent="0.25">
      <c r="A21" t="s">
        <v>22</v>
      </c>
      <c r="B21" s="1">
        <f>ROUND(B10*10%,0)</f>
        <v>1980000</v>
      </c>
      <c r="C21" s="1">
        <f t="shared" ref="C21:E21" si="10">ROUND(C10*10%,0)</f>
        <v>1980000</v>
      </c>
      <c r="D21" s="1">
        <f t="shared" si="10"/>
        <v>1980000</v>
      </c>
      <c r="E21" s="1">
        <f t="shared" si="10"/>
        <v>1980000</v>
      </c>
      <c r="F21" s="1">
        <f>SUM(B21:E21)</f>
        <v>7920000</v>
      </c>
    </row>
    <row r="22" spans="1:6" s="3" customFormat="1" x14ac:dyDescent="0.25">
      <c r="A22" s="3" t="s">
        <v>23</v>
      </c>
      <c r="B22" s="4">
        <f>SUM(B18:B21)+B16+B13</f>
        <v>7949156</v>
      </c>
      <c r="C22" s="4">
        <f t="shared" ref="C22:E22" si="11">SUM(C18:C21)+C16+C13</f>
        <v>7949156</v>
      </c>
      <c r="D22" s="4">
        <f t="shared" si="11"/>
        <v>7949156</v>
      </c>
      <c r="E22" s="4">
        <f t="shared" si="11"/>
        <v>7949156</v>
      </c>
      <c r="F22" s="4">
        <f>SUM(B22:E22)</f>
        <v>31796624</v>
      </c>
    </row>
    <row r="24" spans="1:6" x14ac:dyDescent="0.25">
      <c r="A24" t="s">
        <v>24</v>
      </c>
      <c r="B24" s="2">
        <f>B10-B22</f>
        <v>11850844</v>
      </c>
      <c r="C24" s="2">
        <f t="shared" ref="C24:E24" si="12">C10-C22</f>
        <v>11850844</v>
      </c>
      <c r="D24" s="2">
        <f t="shared" si="12"/>
        <v>11850844</v>
      </c>
      <c r="E24" s="2">
        <f t="shared" si="12"/>
        <v>11850844</v>
      </c>
      <c r="F24" s="2">
        <f>SUM(B24:E24)</f>
        <v>47403376</v>
      </c>
    </row>
    <row r="25" spans="1:6" x14ac:dyDescent="0.25">
      <c r="A25" t="s">
        <v>25</v>
      </c>
      <c r="B25">
        <f>IF(B24&gt;0,B24*25%,0)</f>
        <v>2962711</v>
      </c>
      <c r="C25">
        <f t="shared" ref="C25:E25" si="13">IF(C24&gt;0,C24*25%,0)</f>
        <v>2962711</v>
      </c>
      <c r="D25">
        <f t="shared" si="13"/>
        <v>2962711</v>
      </c>
      <c r="E25">
        <f t="shared" si="13"/>
        <v>2962711</v>
      </c>
      <c r="F25" s="2">
        <f>SUM(B25:E25)</f>
        <v>11850844</v>
      </c>
    </row>
    <row r="26" spans="1:6" x14ac:dyDescent="0.25">
      <c r="A26" t="s">
        <v>26</v>
      </c>
      <c r="B26" s="2">
        <f>B24-B25</f>
        <v>8888133</v>
      </c>
      <c r="C26" s="2">
        <f t="shared" ref="C26:E26" si="14">C24-C25</f>
        <v>8888133</v>
      </c>
      <c r="D26" s="2">
        <f t="shared" si="14"/>
        <v>8888133</v>
      </c>
      <c r="E26" s="2">
        <f t="shared" si="14"/>
        <v>8888133</v>
      </c>
      <c r="F26" s="2">
        <f>SUM(B26:E26)</f>
        <v>35552532</v>
      </c>
    </row>
  </sheetData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</vt:lpstr>
      <vt:lpstr>sueldos </vt:lpstr>
      <vt:lpstr>presupuesto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Alumno2</dc:creator>
  <cp:lastModifiedBy>Alumno2</cp:lastModifiedBy>
  <dcterms:created xsi:type="dcterms:W3CDTF">2019-08-26T16:32:46Z</dcterms:created>
  <dcterms:modified xsi:type="dcterms:W3CDTF">2019-08-26T17:37:37Z</dcterms:modified>
</cp:coreProperties>
</file>