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9435" activeTab="2"/>
  </bookViews>
  <sheets>
    <sheet name="materia" sheetId="1" r:id="rId1"/>
    <sheet name="prestamo" sheetId="2" r:id="rId2"/>
    <sheet name="consutas 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3" l="1"/>
  <c r="C3" i="3"/>
  <c r="C4" i="3"/>
  <c r="C5" i="3"/>
  <c r="C6" i="3"/>
  <c r="C2" i="3"/>
  <c r="B3" i="3"/>
  <c r="B4" i="3"/>
  <c r="B5" i="3"/>
  <c r="B6" i="3"/>
  <c r="B2" i="3"/>
  <c r="B73" i="2"/>
  <c r="C73" i="2"/>
  <c r="F73" i="2" s="1"/>
  <c r="B74" i="2" s="1"/>
  <c r="F74" i="2" s="1"/>
  <c r="B75" i="2" s="1"/>
  <c r="F75" i="2" s="1"/>
  <c r="B76" i="2" s="1"/>
  <c r="F76" i="2" s="1"/>
  <c r="B77" i="2" s="1"/>
  <c r="F77" i="2" s="1"/>
  <c r="B78" i="2" s="1"/>
  <c r="F78" i="2" s="1"/>
  <c r="B79" i="2" s="1"/>
  <c r="F79" i="2" s="1"/>
  <c r="B80" i="2" s="1"/>
  <c r="F80" i="2" s="1"/>
  <c r="B81" i="2" s="1"/>
  <c r="F81" i="2" s="1"/>
  <c r="B82" i="2" s="1"/>
  <c r="F82" i="2" s="1"/>
  <c r="B83" i="2" s="1"/>
  <c r="F83" i="2" s="1"/>
  <c r="B84" i="2" s="1"/>
  <c r="F84" i="2" s="1"/>
  <c r="D73" i="2"/>
  <c r="E73" i="2"/>
  <c r="C74" i="2"/>
  <c r="E74" i="2" s="1"/>
  <c r="D74" i="2"/>
  <c r="C75" i="2"/>
  <c r="E75" i="2" s="1"/>
  <c r="D75" i="2"/>
  <c r="C76" i="2"/>
  <c r="D76" i="2"/>
  <c r="E76" i="2"/>
  <c r="C77" i="2"/>
  <c r="D77" i="2"/>
  <c r="E77" i="2"/>
  <c r="C78" i="2"/>
  <c r="E78" i="2" s="1"/>
  <c r="D78" i="2"/>
  <c r="C79" i="2"/>
  <c r="E79" i="2" s="1"/>
  <c r="D79" i="2"/>
  <c r="C80" i="2"/>
  <c r="D80" i="2"/>
  <c r="E80" i="2"/>
  <c r="C81" i="2"/>
  <c r="D81" i="2"/>
  <c r="E81" i="2"/>
  <c r="C82" i="2"/>
  <c r="E82" i="2" s="1"/>
  <c r="D82" i="2"/>
  <c r="C83" i="2"/>
  <c r="E83" i="2" s="1"/>
  <c r="D83" i="2"/>
  <c r="C84" i="2"/>
  <c r="D84" i="2"/>
  <c r="E84" i="2"/>
  <c r="B14" i="2"/>
  <c r="C14" i="2"/>
  <c r="F14" i="2" s="1"/>
  <c r="B15" i="2" s="1"/>
  <c r="F15" i="2" s="1"/>
  <c r="B16" i="2" s="1"/>
  <c r="F16" i="2" s="1"/>
  <c r="B17" i="2" s="1"/>
  <c r="F17" i="2" s="1"/>
  <c r="B18" i="2" s="1"/>
  <c r="F18" i="2" s="1"/>
  <c r="B19" i="2" s="1"/>
  <c r="F19" i="2" s="1"/>
  <c r="B20" i="2" s="1"/>
  <c r="F20" i="2" s="1"/>
  <c r="B21" i="2" s="1"/>
  <c r="F21" i="2" s="1"/>
  <c r="B22" i="2" s="1"/>
  <c r="F22" i="2" s="1"/>
  <c r="B23" i="2" s="1"/>
  <c r="F23" i="2" s="1"/>
  <c r="B24" i="2" s="1"/>
  <c r="F24" i="2" s="1"/>
  <c r="B25" i="2" s="1"/>
  <c r="F25" i="2" s="1"/>
  <c r="B26" i="2" s="1"/>
  <c r="F26" i="2" s="1"/>
  <c r="B27" i="2" s="1"/>
  <c r="F27" i="2" s="1"/>
  <c r="B28" i="2" s="1"/>
  <c r="F28" i="2" s="1"/>
  <c r="B29" i="2" s="1"/>
  <c r="F29" i="2" s="1"/>
  <c r="B30" i="2" s="1"/>
  <c r="F30" i="2" s="1"/>
  <c r="B31" i="2" s="1"/>
  <c r="F31" i="2" s="1"/>
  <c r="B32" i="2" s="1"/>
  <c r="F32" i="2" s="1"/>
  <c r="B33" i="2" s="1"/>
  <c r="F33" i="2" s="1"/>
  <c r="B34" i="2" s="1"/>
  <c r="F34" i="2" s="1"/>
  <c r="B35" i="2" s="1"/>
  <c r="F35" i="2" s="1"/>
  <c r="B36" i="2" s="1"/>
  <c r="F36" i="2" s="1"/>
  <c r="B37" i="2" s="1"/>
  <c r="F37" i="2" s="1"/>
  <c r="B38" i="2" s="1"/>
  <c r="F38" i="2" s="1"/>
  <c r="B39" i="2" s="1"/>
  <c r="F39" i="2" s="1"/>
  <c r="B40" i="2" s="1"/>
  <c r="F40" i="2" s="1"/>
  <c r="B41" i="2" s="1"/>
  <c r="F41" i="2" s="1"/>
  <c r="B42" i="2" s="1"/>
  <c r="F42" i="2" s="1"/>
  <c r="B43" i="2" s="1"/>
  <c r="F43" i="2" s="1"/>
  <c r="B44" i="2" s="1"/>
  <c r="F44" i="2" s="1"/>
  <c r="B45" i="2" s="1"/>
  <c r="F45" i="2" s="1"/>
  <c r="B46" i="2" s="1"/>
  <c r="F46" i="2" s="1"/>
  <c r="B47" i="2" s="1"/>
  <c r="F47" i="2" s="1"/>
  <c r="B48" i="2" s="1"/>
  <c r="F48" i="2" s="1"/>
  <c r="B49" i="2" s="1"/>
  <c r="F49" i="2" s="1"/>
  <c r="B50" i="2" s="1"/>
  <c r="F50" i="2" s="1"/>
  <c r="B51" i="2" s="1"/>
  <c r="F51" i="2" s="1"/>
  <c r="B52" i="2" s="1"/>
  <c r="F52" i="2" s="1"/>
  <c r="B53" i="2" s="1"/>
  <c r="F53" i="2" s="1"/>
  <c r="B54" i="2" s="1"/>
  <c r="F54" i="2" s="1"/>
  <c r="B55" i="2" s="1"/>
  <c r="F55" i="2" s="1"/>
  <c r="B56" i="2" s="1"/>
  <c r="F56" i="2" s="1"/>
  <c r="B57" i="2" s="1"/>
  <c r="F57" i="2" s="1"/>
  <c r="B58" i="2" s="1"/>
  <c r="F58" i="2" s="1"/>
  <c r="B59" i="2" s="1"/>
  <c r="F59" i="2" s="1"/>
  <c r="B60" i="2" s="1"/>
  <c r="F60" i="2" s="1"/>
  <c r="B61" i="2" s="1"/>
  <c r="F61" i="2" s="1"/>
  <c r="B62" i="2" s="1"/>
  <c r="F62" i="2" s="1"/>
  <c r="B63" i="2" s="1"/>
  <c r="F63" i="2" s="1"/>
  <c r="B64" i="2" s="1"/>
  <c r="F64" i="2" s="1"/>
  <c r="B65" i="2" s="1"/>
  <c r="F65" i="2" s="1"/>
  <c r="B66" i="2" s="1"/>
  <c r="F66" i="2" s="1"/>
  <c r="B67" i="2" s="1"/>
  <c r="F67" i="2" s="1"/>
  <c r="B68" i="2" s="1"/>
  <c r="F68" i="2" s="1"/>
  <c r="B69" i="2" s="1"/>
  <c r="F69" i="2" s="1"/>
  <c r="B70" i="2" s="1"/>
  <c r="F70" i="2" s="1"/>
  <c r="B71" i="2" s="1"/>
  <c r="F71" i="2" s="1"/>
  <c r="B72" i="2" s="1"/>
  <c r="F72" i="2" s="1"/>
  <c r="D14" i="2"/>
  <c r="C15" i="2"/>
  <c r="E15" i="2" s="1"/>
  <c r="D15" i="2"/>
  <c r="C16" i="2"/>
  <c r="E16" i="2" s="1"/>
  <c r="D16" i="2"/>
  <c r="C17" i="2"/>
  <c r="D17" i="2"/>
  <c r="E17" i="2"/>
  <c r="C18" i="2"/>
  <c r="E18" i="2" s="1"/>
  <c r="D18" i="2"/>
  <c r="C19" i="2"/>
  <c r="E19" i="2" s="1"/>
  <c r="D19" i="2"/>
  <c r="C20" i="2"/>
  <c r="D20" i="2"/>
  <c r="E20" i="2"/>
  <c r="C21" i="2"/>
  <c r="D21" i="2"/>
  <c r="E21" i="2"/>
  <c r="C22" i="2"/>
  <c r="E22" i="2" s="1"/>
  <c r="D22" i="2"/>
  <c r="C23" i="2"/>
  <c r="E23" i="2" s="1"/>
  <c r="D23" i="2"/>
  <c r="C24" i="2"/>
  <c r="D24" i="2"/>
  <c r="E24" i="2"/>
  <c r="C25" i="2"/>
  <c r="D25" i="2"/>
  <c r="E25" i="2"/>
  <c r="C26" i="2"/>
  <c r="E26" i="2" s="1"/>
  <c r="D26" i="2"/>
  <c r="C27" i="2"/>
  <c r="E27" i="2" s="1"/>
  <c r="D27" i="2"/>
  <c r="C28" i="2"/>
  <c r="D28" i="2"/>
  <c r="E28" i="2"/>
  <c r="C29" i="2"/>
  <c r="D29" i="2"/>
  <c r="E29" i="2"/>
  <c r="C30" i="2"/>
  <c r="E30" i="2" s="1"/>
  <c r="D30" i="2"/>
  <c r="C31" i="2"/>
  <c r="E31" i="2" s="1"/>
  <c r="D31" i="2"/>
  <c r="C32" i="2"/>
  <c r="D32" i="2"/>
  <c r="E32" i="2"/>
  <c r="C33" i="2"/>
  <c r="D33" i="2"/>
  <c r="E33" i="2"/>
  <c r="C34" i="2"/>
  <c r="E34" i="2" s="1"/>
  <c r="D34" i="2"/>
  <c r="C35" i="2"/>
  <c r="E35" i="2" s="1"/>
  <c r="D35" i="2"/>
  <c r="C36" i="2"/>
  <c r="D36" i="2"/>
  <c r="E36" i="2"/>
  <c r="C37" i="2"/>
  <c r="D37" i="2"/>
  <c r="E37" i="2"/>
  <c r="C38" i="2"/>
  <c r="E38" i="2" s="1"/>
  <c r="D38" i="2"/>
  <c r="C39" i="2"/>
  <c r="E39" i="2" s="1"/>
  <c r="D39" i="2"/>
  <c r="C40" i="2"/>
  <c r="D40" i="2"/>
  <c r="E40" i="2"/>
  <c r="C41" i="2"/>
  <c r="D41" i="2"/>
  <c r="E41" i="2"/>
  <c r="C42" i="2"/>
  <c r="E42" i="2" s="1"/>
  <c r="D42" i="2"/>
  <c r="C43" i="2"/>
  <c r="E43" i="2" s="1"/>
  <c r="D43" i="2"/>
  <c r="C44" i="2"/>
  <c r="D44" i="2"/>
  <c r="E44" i="2"/>
  <c r="C45" i="2"/>
  <c r="D45" i="2"/>
  <c r="E45" i="2"/>
  <c r="C46" i="2"/>
  <c r="E46" i="2" s="1"/>
  <c r="D46" i="2"/>
  <c r="C47" i="2"/>
  <c r="E47" i="2" s="1"/>
  <c r="D47" i="2"/>
  <c r="C48" i="2"/>
  <c r="E48" i="2" s="1"/>
  <c r="D48" i="2"/>
  <c r="C49" i="2"/>
  <c r="D49" i="2"/>
  <c r="E49" i="2"/>
  <c r="C50" i="2"/>
  <c r="E50" i="2" s="1"/>
  <c r="D50" i="2"/>
  <c r="C51" i="2"/>
  <c r="E51" i="2" s="1"/>
  <c r="D51" i="2"/>
  <c r="C52" i="2"/>
  <c r="E52" i="2" s="1"/>
  <c r="D52" i="2"/>
  <c r="C53" i="2"/>
  <c r="D53" i="2"/>
  <c r="E53" i="2"/>
  <c r="C54" i="2"/>
  <c r="E54" i="2" s="1"/>
  <c r="D54" i="2"/>
  <c r="C55" i="2"/>
  <c r="E55" i="2" s="1"/>
  <c r="D55" i="2"/>
  <c r="C56" i="2"/>
  <c r="E56" i="2" s="1"/>
  <c r="D56" i="2"/>
  <c r="C57" i="2"/>
  <c r="D57" i="2"/>
  <c r="E57" i="2"/>
  <c r="C58" i="2"/>
  <c r="E58" i="2" s="1"/>
  <c r="D58" i="2"/>
  <c r="C59" i="2"/>
  <c r="E59" i="2" s="1"/>
  <c r="D59" i="2"/>
  <c r="C60" i="2"/>
  <c r="E60" i="2" s="1"/>
  <c r="D60" i="2"/>
  <c r="C61" i="2"/>
  <c r="D61" i="2"/>
  <c r="E61" i="2"/>
  <c r="C62" i="2"/>
  <c r="E62" i="2" s="1"/>
  <c r="D62" i="2"/>
  <c r="C63" i="2"/>
  <c r="E63" i="2" s="1"/>
  <c r="D63" i="2"/>
  <c r="C64" i="2"/>
  <c r="D64" i="2"/>
  <c r="E64" i="2" s="1"/>
  <c r="C65" i="2"/>
  <c r="D65" i="2"/>
  <c r="E65" i="2"/>
  <c r="C66" i="2"/>
  <c r="E66" i="2" s="1"/>
  <c r="D66" i="2"/>
  <c r="C67" i="2"/>
  <c r="E67" i="2" s="1"/>
  <c r="D67" i="2"/>
  <c r="C68" i="2"/>
  <c r="E68" i="2" s="1"/>
  <c r="D68" i="2"/>
  <c r="C69" i="2"/>
  <c r="D69" i="2"/>
  <c r="E69" i="2"/>
  <c r="C70" i="2"/>
  <c r="E70" i="2" s="1"/>
  <c r="D70" i="2"/>
  <c r="C71" i="2"/>
  <c r="E71" i="2" s="1"/>
  <c r="D71" i="2"/>
  <c r="C72" i="2"/>
  <c r="E72" i="2" s="1"/>
  <c r="D72" i="2"/>
  <c r="F12" i="2"/>
  <c r="C13" i="2"/>
  <c r="E13" i="2" s="1"/>
  <c r="D13" i="2"/>
  <c r="B13" i="2"/>
  <c r="B4" i="2"/>
  <c r="B5" i="2" s="1"/>
  <c r="B6" i="2" s="1"/>
  <c r="B7" i="2" s="1"/>
  <c r="B8" i="2" s="1"/>
  <c r="F8" i="3" l="1"/>
  <c r="E14" i="2"/>
  <c r="F13" i="2"/>
</calcChain>
</file>

<file path=xl/comments1.xml><?xml version="1.0" encoding="utf-8"?>
<comments xmlns="http://schemas.openxmlformats.org/spreadsheetml/2006/main">
  <authors>
    <author>Alumno</author>
  </authors>
  <commentList>
    <comment ref="A5" authorId="0" shapeId="0">
      <text>
        <r>
          <rPr>
            <b/>
            <sz val="9"/>
            <color indexed="81"/>
            <rFont val="Tahoma"/>
            <family val="2"/>
          </rPr>
          <t>icr:</t>
        </r>
        <r>
          <rPr>
            <sz val="9"/>
            <color indexed="81"/>
            <rFont val="Tahoma"/>
            <family val="2"/>
          </rPr>
          <t xml:space="preserve">
cuota mensual
</t>
        </r>
      </text>
    </comment>
  </commentList>
</comments>
</file>

<file path=xl/sharedStrings.xml><?xml version="1.0" encoding="utf-8"?>
<sst xmlns="http://schemas.openxmlformats.org/spreadsheetml/2006/main" count="31" uniqueCount="30">
  <si>
    <t>clase 28 agosto</t>
  </si>
  <si>
    <t>prestamos y su detalle</t>
  </si>
  <si>
    <t>consultas varias:buscarv</t>
  </si>
  <si>
    <t>prestamo</t>
  </si>
  <si>
    <t>nmro periodo</t>
  </si>
  <si>
    <t>CAE</t>
  </si>
  <si>
    <r>
      <t>t</t>
    </r>
    <r>
      <rPr>
        <sz val="11"/>
        <color theme="1"/>
        <rFont val="Calibri"/>
        <family val="2"/>
        <scheme val="minor"/>
      </rPr>
      <t xml:space="preserve">asa </t>
    </r>
  </si>
  <si>
    <t>pago</t>
  </si>
  <si>
    <t>ctc</t>
  </si>
  <si>
    <t>intereses</t>
  </si>
  <si>
    <t>%int s/ptmo</t>
  </si>
  <si>
    <t>periodo</t>
  </si>
  <si>
    <t>monto interes</t>
  </si>
  <si>
    <t>cuota</t>
  </si>
  <si>
    <t>saldo final</t>
  </si>
  <si>
    <t>monto capital</t>
  </si>
  <si>
    <t>saldo inicial</t>
  </si>
  <si>
    <t>pagoprin</t>
  </si>
  <si>
    <t>pagoint</t>
  </si>
  <si>
    <t xml:space="preserve">codigo </t>
  </si>
  <si>
    <t>nombre</t>
  </si>
  <si>
    <t>valor</t>
  </si>
  <si>
    <t xml:space="preserve">desde </t>
  </si>
  <si>
    <t xml:space="preserve">hasta </t>
  </si>
  <si>
    <t>COLUMNA 1</t>
  </si>
  <si>
    <t>COLUMNA 2</t>
  </si>
  <si>
    <t>COLUMNA 3</t>
  </si>
  <si>
    <t>codigo</t>
  </si>
  <si>
    <t xml:space="preserve">valor </t>
  </si>
  <si>
    <t>nombre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</si>
</sst>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\ #,##0;[Red]\-&quot;$&quot;\ #,##0"/>
    <numFmt numFmtId="8" formatCode="&quot;$&quot;\ #,##0.00;[Red]\-&quot;$&quot;\ #,##0.00"/>
    <numFmt numFmtId="42" formatCode="_-&quot;$&quot;\ * #,##0_-;\-&quot;$&quot;\ * #,##0_-;_-&quot;$&quot;\ * &quot;-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42" fontId="0" fillId="0" borderId="0" xfId="1" applyFont="1"/>
    <xf numFmtId="9" fontId="0" fillId="0" borderId="0" xfId="0" applyNumberFormat="1"/>
    <xf numFmtId="0" fontId="2" fillId="0" borderId="0" xfId="0" applyFont="1"/>
    <xf numFmtId="9" fontId="0" fillId="0" borderId="0" xfId="2" applyFont="1"/>
    <xf numFmtId="10" fontId="0" fillId="0" borderId="0" xfId="2" applyNumberFormat="1" applyFont="1"/>
    <xf numFmtId="8" fontId="0" fillId="0" borderId="0" xfId="0" applyNumberFormat="1"/>
    <xf numFmtId="6" fontId="0" fillId="0" borderId="0" xfId="0" applyNumberFormat="1"/>
    <xf numFmtId="42" fontId="0" fillId="0" borderId="0" xfId="0" applyNumberFormat="1"/>
    <xf numFmtId="0" fontId="6" fillId="0" borderId="0" xfId="0" applyFont="1"/>
  </cellXfs>
  <cellStyles count="3">
    <cellStyle name="Moneda [0]" xfId="1" builtinId="7"/>
    <cellStyle name="Normal" xfId="0" builtinId="0"/>
    <cellStyle name="Porcentaje" xfId="2" builtinId="5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314328</xdr:colOff>
      <xdr:row>5</xdr:row>
      <xdr:rowOff>180974</xdr:rowOff>
    </xdr:from>
    <xdr:to>
      <xdr:col>0</xdr:col>
      <xdr:colOff>585788</xdr:colOff>
      <xdr:row>6</xdr:row>
      <xdr:rowOff>185737</xdr:rowOff>
    </xdr:to>
    <xdr:sp macro="" textlink="">
      <xdr:nvSpPr>
        <xdr:cNvPr id="2" name="Flecha derecha 1"/>
        <xdr:cNvSpPr/>
      </xdr:nvSpPr>
      <xdr:spPr>
        <a:xfrm rot="16200000">
          <a:off x="352426" y="1095376"/>
          <a:ext cx="195263" cy="27146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 editAs="oneCell">
    <xdr:from>
      <xdr:col>1</xdr:col>
      <xdr:colOff>228600</xdr:colOff>
      <xdr:row>5</xdr:row>
      <xdr:rowOff>171450</xdr:rowOff>
    </xdr:from>
    <xdr:to>
      <xdr:col>1</xdr:col>
      <xdr:colOff>545619</xdr:colOff>
      <xdr:row>7</xdr:row>
      <xdr:rowOff>3828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0600" y="1123950"/>
          <a:ext cx="317019" cy="213378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5</xdr:row>
      <xdr:rowOff>180975</xdr:rowOff>
    </xdr:from>
    <xdr:to>
      <xdr:col>2</xdr:col>
      <xdr:colOff>612294</xdr:colOff>
      <xdr:row>7</xdr:row>
      <xdr:rowOff>13353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2150" y="1133475"/>
          <a:ext cx="317019" cy="21337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1:C6" totalsRowShown="0" headerRowDxfId="0">
  <autoFilter ref="A1:C6"/>
  <tableColumns count="3">
    <tableColumn id="1" name="codigo "/>
    <tableColumn id="2" name="nombre">
      <calculatedColumnFormula>CONCATENATE("producto ",A2)</calculatedColumnFormula>
    </tableColumn>
    <tableColumn id="3" name="valor">
      <calculatedColumnFormula>RANDBETWEEN($F$1,$F$2)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="136" zoomScaleNormal="136" workbookViewId="0">
      <selection activeCell="A5" sqref="A5"/>
    </sheetView>
  </sheetViews>
  <sheetFormatPr baseColWidth="10" defaultRowHeight="15" x14ac:dyDescent="0.25"/>
  <sheetData>
    <row r="1" spans="1:1" x14ac:dyDescent="0.25">
      <c r="A1" s="1" t="s">
        <v>0</v>
      </c>
    </row>
    <row r="3" spans="1:1" x14ac:dyDescent="0.25">
      <c r="A3" t="s">
        <v>1</v>
      </c>
    </row>
    <row r="4" spans="1:1" x14ac:dyDescent="0.25">
      <c r="A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F84"/>
  <sheetViews>
    <sheetView topLeftCell="A74" zoomScale="172" zoomScaleNormal="172" workbookViewId="0">
      <selection activeCell="A90" sqref="A90"/>
    </sheetView>
  </sheetViews>
  <sheetFormatPr baseColWidth="10" defaultRowHeight="15" x14ac:dyDescent="0.25"/>
  <cols>
    <col min="1" max="1" width="12.85546875" customWidth="1"/>
    <col min="2" max="2" width="13.140625" bestFit="1" customWidth="1"/>
    <col min="3" max="3" width="13.5703125" bestFit="1" customWidth="1"/>
    <col min="5" max="5" width="12.42578125" bestFit="1" customWidth="1"/>
    <col min="6" max="6" width="13.7109375" bestFit="1" customWidth="1"/>
  </cols>
  <sheetData>
    <row r="1" spans="1:6" x14ac:dyDescent="0.25">
      <c r="A1" t="s">
        <v>3</v>
      </c>
      <c r="B1" s="2">
        <v>5000000</v>
      </c>
    </row>
    <row r="2" spans="1:6" x14ac:dyDescent="0.25">
      <c r="A2" t="s">
        <v>4</v>
      </c>
      <c r="B2">
        <v>72</v>
      </c>
    </row>
    <row r="3" spans="1:6" x14ac:dyDescent="0.25">
      <c r="A3" t="s">
        <v>5</v>
      </c>
      <c r="B3" s="3">
        <v>0.13</v>
      </c>
    </row>
    <row r="4" spans="1:6" x14ac:dyDescent="0.25">
      <c r="A4" s="4" t="s">
        <v>6</v>
      </c>
      <c r="B4" s="6">
        <f>B3/12</f>
        <v>1.0833333333333334E-2</v>
      </c>
    </row>
    <row r="5" spans="1:6" x14ac:dyDescent="0.25">
      <c r="A5" t="s">
        <v>7</v>
      </c>
      <c r="B5" s="8">
        <f>-ROUND(PMT(B4,B2,B1),0)</f>
        <v>100371</v>
      </c>
    </row>
    <row r="6" spans="1:6" x14ac:dyDescent="0.25">
      <c r="A6" t="s">
        <v>8</v>
      </c>
      <c r="B6" s="8">
        <f>B5*B2</f>
        <v>7226712</v>
      </c>
    </row>
    <row r="7" spans="1:6" x14ac:dyDescent="0.25">
      <c r="A7" t="s">
        <v>9</v>
      </c>
      <c r="B7" s="8">
        <f>B6-B1</f>
        <v>2226712</v>
      </c>
    </row>
    <row r="8" spans="1:6" x14ac:dyDescent="0.25">
      <c r="A8" t="s">
        <v>10</v>
      </c>
      <c r="B8" s="5">
        <f>B7/B1</f>
        <v>0.44534240000000003</v>
      </c>
    </row>
    <row r="10" spans="1:6" x14ac:dyDescent="0.25">
      <c r="C10" s="10" t="s">
        <v>17</v>
      </c>
      <c r="D10" s="10" t="s">
        <v>18</v>
      </c>
    </row>
    <row r="11" spans="1:6" x14ac:dyDescent="0.25">
      <c r="A11" s="4" t="s">
        <v>11</v>
      </c>
      <c r="B11" s="4" t="s">
        <v>16</v>
      </c>
      <c r="C11" s="4" t="s">
        <v>15</v>
      </c>
      <c r="D11" s="4" t="s">
        <v>12</v>
      </c>
      <c r="E11" s="4" t="s">
        <v>13</v>
      </c>
      <c r="F11" s="4" t="s">
        <v>14</v>
      </c>
    </row>
    <row r="12" spans="1:6" x14ac:dyDescent="0.25">
      <c r="A12">
        <v>0</v>
      </c>
      <c r="E12" s="9"/>
      <c r="F12" s="9">
        <f>B1</f>
        <v>5000000</v>
      </c>
    </row>
    <row r="13" spans="1:6" x14ac:dyDescent="0.25">
      <c r="A13">
        <v>1</v>
      </c>
      <c r="B13">
        <f>F12</f>
        <v>5000000</v>
      </c>
      <c r="C13" s="7">
        <f>-PPMT($B$4,A13,$B$2,$B$1)</f>
        <v>46203.859365556193</v>
      </c>
      <c r="D13" s="7">
        <f>-IPMT($B$4,A13,$B$2,$B$1)</f>
        <v>54166.666666666672</v>
      </c>
      <c r="E13" s="7">
        <f>C13+D13</f>
        <v>100370.52603222287</v>
      </c>
      <c r="F13" s="7">
        <f>B13-C13</f>
        <v>4953796.1406344436</v>
      </c>
    </row>
    <row r="14" spans="1:6" x14ac:dyDescent="0.25">
      <c r="A14">
        <v>2</v>
      </c>
      <c r="B14">
        <f t="shared" ref="B14:B72" si="0">F13</f>
        <v>4953796.1406344436</v>
      </c>
      <c r="C14" s="7">
        <f t="shared" ref="C14:C72" si="1">-PPMT($B$4,A14,$B$2,$B$1)</f>
        <v>46704.401175349718</v>
      </c>
      <c r="D14" s="7">
        <f t="shared" ref="D14:D72" si="2">-IPMT($B$4,A14,$B$2,$B$1)</f>
        <v>53666.124856873132</v>
      </c>
      <c r="E14" s="7">
        <f t="shared" ref="E14:E72" si="3">C14+D14</f>
        <v>100370.52603222284</v>
      </c>
      <c r="F14" s="7">
        <f t="shared" ref="F14:F72" si="4">B14-C14</f>
        <v>4907091.7394590937</v>
      </c>
    </row>
    <row r="15" spans="1:6" x14ac:dyDescent="0.25">
      <c r="A15">
        <v>3</v>
      </c>
      <c r="B15">
        <f t="shared" si="0"/>
        <v>4907091.7394590937</v>
      </c>
      <c r="C15" s="7">
        <f t="shared" si="1"/>
        <v>47210.36552141601</v>
      </c>
      <c r="D15" s="7">
        <f t="shared" si="2"/>
        <v>53160.16051080684</v>
      </c>
      <c r="E15" s="7">
        <f t="shared" si="3"/>
        <v>100370.52603222284</v>
      </c>
      <c r="F15" s="7">
        <f t="shared" si="4"/>
        <v>4859881.3739376776</v>
      </c>
    </row>
    <row r="16" spans="1:6" x14ac:dyDescent="0.25">
      <c r="A16">
        <v>4</v>
      </c>
      <c r="B16">
        <f t="shared" si="0"/>
        <v>4859881.3739376776</v>
      </c>
      <c r="C16" s="7">
        <f t="shared" si="1"/>
        <v>47721.811147898006</v>
      </c>
      <c r="D16" s="7">
        <f t="shared" si="2"/>
        <v>52648.714884324829</v>
      </c>
      <c r="E16" s="7">
        <f t="shared" si="3"/>
        <v>100370.52603222284</v>
      </c>
      <c r="F16" s="7">
        <f t="shared" si="4"/>
        <v>4812159.5627897792</v>
      </c>
    </row>
    <row r="17" spans="1:6" x14ac:dyDescent="0.25">
      <c r="A17">
        <v>5</v>
      </c>
      <c r="B17">
        <f t="shared" si="0"/>
        <v>4812159.5627897792</v>
      </c>
      <c r="C17" s="7">
        <f t="shared" si="1"/>
        <v>48238.797435333574</v>
      </c>
      <c r="D17" s="7">
        <f t="shared" si="2"/>
        <v>52131.728596889268</v>
      </c>
      <c r="E17" s="7">
        <f t="shared" si="3"/>
        <v>100370.52603222284</v>
      </c>
      <c r="F17" s="7">
        <f t="shared" si="4"/>
        <v>4763920.7653544452</v>
      </c>
    </row>
    <row r="18" spans="1:6" x14ac:dyDescent="0.25">
      <c r="A18">
        <v>6</v>
      </c>
      <c r="B18">
        <f t="shared" si="0"/>
        <v>4763920.7653544452</v>
      </c>
      <c r="C18" s="7">
        <f t="shared" si="1"/>
        <v>48761.384407549696</v>
      </c>
      <c r="D18" s="7">
        <f t="shared" si="2"/>
        <v>51609.141624673161</v>
      </c>
      <c r="E18" s="7">
        <f t="shared" si="3"/>
        <v>100370.52603222286</v>
      </c>
      <c r="F18" s="7">
        <f t="shared" si="4"/>
        <v>4715159.3809468951</v>
      </c>
    </row>
    <row r="19" spans="1:6" x14ac:dyDescent="0.25">
      <c r="A19">
        <v>7</v>
      </c>
      <c r="B19">
        <f t="shared" si="0"/>
        <v>4715159.3809468951</v>
      </c>
      <c r="C19" s="7">
        <f t="shared" si="1"/>
        <v>49289.632738631473</v>
      </c>
      <c r="D19" s="7">
        <f t="shared" si="2"/>
        <v>51080.893293591376</v>
      </c>
      <c r="E19" s="7">
        <f t="shared" si="3"/>
        <v>100370.52603222284</v>
      </c>
      <c r="F19" s="7">
        <f t="shared" si="4"/>
        <v>4665869.7482082639</v>
      </c>
    </row>
    <row r="20" spans="1:6" x14ac:dyDescent="0.25">
      <c r="A20">
        <v>8</v>
      </c>
      <c r="B20">
        <f t="shared" si="0"/>
        <v>4665869.7482082639</v>
      </c>
      <c r="C20" s="7">
        <f t="shared" si="1"/>
        <v>49823.603759966645</v>
      </c>
      <c r="D20" s="7">
        <f t="shared" si="2"/>
        <v>50546.922272256204</v>
      </c>
      <c r="E20" s="7">
        <f t="shared" si="3"/>
        <v>100370.52603222284</v>
      </c>
      <c r="F20" s="7">
        <f t="shared" si="4"/>
        <v>4616046.1444482971</v>
      </c>
    </row>
    <row r="21" spans="1:6" x14ac:dyDescent="0.25">
      <c r="A21">
        <v>9</v>
      </c>
      <c r="B21">
        <f t="shared" si="0"/>
        <v>4616046.1444482971</v>
      </c>
      <c r="C21" s="7">
        <f t="shared" si="1"/>
        <v>50363.359467366296</v>
      </c>
      <c r="D21" s="7">
        <f t="shared" si="2"/>
        <v>50007.166564856561</v>
      </c>
      <c r="E21" s="7">
        <f t="shared" si="3"/>
        <v>100370.52603222286</v>
      </c>
      <c r="F21" s="7">
        <f t="shared" si="4"/>
        <v>4565682.7849809304</v>
      </c>
    </row>
    <row r="22" spans="1:6" x14ac:dyDescent="0.25">
      <c r="A22">
        <v>10</v>
      </c>
      <c r="B22">
        <f t="shared" si="0"/>
        <v>4565682.7849809304</v>
      </c>
      <c r="C22" s="7">
        <f t="shared" si="1"/>
        <v>50908.96252826276</v>
      </c>
      <c r="D22" s="7">
        <f t="shared" si="2"/>
        <v>49461.563503960104</v>
      </c>
      <c r="E22" s="7">
        <f t="shared" si="3"/>
        <v>100370.52603222287</v>
      </c>
      <c r="F22" s="7">
        <f t="shared" si="4"/>
        <v>4514773.8224526672</v>
      </c>
    </row>
    <row r="23" spans="1:6" x14ac:dyDescent="0.25">
      <c r="A23">
        <v>11</v>
      </c>
      <c r="B23">
        <f t="shared" si="0"/>
        <v>4514773.8224526672</v>
      </c>
      <c r="C23" s="7">
        <f t="shared" si="1"/>
        <v>51460.476288985614</v>
      </c>
      <c r="D23" s="7">
        <f t="shared" si="2"/>
        <v>48910.049743237258</v>
      </c>
      <c r="E23" s="7">
        <f t="shared" si="3"/>
        <v>100370.52603222287</v>
      </c>
      <c r="F23" s="7">
        <f t="shared" si="4"/>
        <v>4463313.3461636817</v>
      </c>
    </row>
    <row r="24" spans="1:6" x14ac:dyDescent="0.25">
      <c r="A24">
        <v>12</v>
      </c>
      <c r="B24">
        <f t="shared" si="0"/>
        <v>4463313.3461636817</v>
      </c>
      <c r="C24" s="7">
        <f t="shared" si="1"/>
        <v>52017.964782116287</v>
      </c>
      <c r="D24" s="7">
        <f t="shared" si="2"/>
        <v>48352.561250106577</v>
      </c>
      <c r="E24" s="7">
        <f t="shared" si="3"/>
        <v>100370.52603222287</v>
      </c>
      <c r="F24" s="7">
        <f t="shared" si="4"/>
        <v>4411295.3813815657</v>
      </c>
    </row>
    <row r="25" spans="1:6" x14ac:dyDescent="0.25">
      <c r="A25">
        <v>13</v>
      </c>
      <c r="B25">
        <f t="shared" si="0"/>
        <v>4411295.3813815657</v>
      </c>
      <c r="C25" s="7">
        <f t="shared" si="1"/>
        <v>52581.492733922532</v>
      </c>
      <c r="D25" s="7">
        <f t="shared" si="2"/>
        <v>47789.03329830031</v>
      </c>
      <c r="E25" s="7">
        <f t="shared" si="3"/>
        <v>100370.52603222284</v>
      </c>
      <c r="F25" s="7">
        <f t="shared" si="4"/>
        <v>4358713.8886476429</v>
      </c>
    </row>
    <row r="26" spans="1:6" x14ac:dyDescent="0.25">
      <c r="A26">
        <v>14</v>
      </c>
      <c r="B26">
        <f t="shared" si="0"/>
        <v>4358713.8886476429</v>
      </c>
      <c r="C26" s="7">
        <f t="shared" si="1"/>
        <v>53151.125571873374</v>
      </c>
      <c r="D26" s="7">
        <f t="shared" si="2"/>
        <v>47219.400460349483</v>
      </c>
      <c r="E26" s="7">
        <f t="shared" si="3"/>
        <v>100370.52603222286</v>
      </c>
      <c r="F26" s="7">
        <f t="shared" si="4"/>
        <v>4305562.7630757699</v>
      </c>
    </row>
    <row r="27" spans="1:6" x14ac:dyDescent="0.25">
      <c r="A27">
        <v>15</v>
      </c>
      <c r="B27">
        <f t="shared" si="0"/>
        <v>4305562.7630757699</v>
      </c>
      <c r="C27" s="7">
        <f t="shared" si="1"/>
        <v>53726.929432235323</v>
      </c>
      <c r="D27" s="7">
        <f t="shared" si="2"/>
        <v>46643.596599987526</v>
      </c>
      <c r="E27" s="7">
        <f t="shared" si="3"/>
        <v>100370.52603222284</v>
      </c>
      <c r="F27" s="7">
        <f t="shared" si="4"/>
        <v>4251835.8336435342</v>
      </c>
    </row>
    <row r="28" spans="1:6" x14ac:dyDescent="0.25">
      <c r="A28">
        <v>16</v>
      </c>
      <c r="B28">
        <f t="shared" si="0"/>
        <v>4251835.8336435342</v>
      </c>
      <c r="C28" s="7">
        <f t="shared" si="1"/>
        <v>54308.97116775121</v>
      </c>
      <c r="D28" s="7">
        <f t="shared" si="2"/>
        <v>46061.554864471633</v>
      </c>
      <c r="E28" s="7">
        <f t="shared" si="3"/>
        <v>100370.52603222284</v>
      </c>
      <c r="F28" s="7">
        <f t="shared" si="4"/>
        <v>4197526.8624757826</v>
      </c>
    </row>
    <row r="29" spans="1:6" x14ac:dyDescent="0.25">
      <c r="A29">
        <v>17</v>
      </c>
      <c r="B29">
        <f t="shared" si="0"/>
        <v>4197526.8624757826</v>
      </c>
      <c r="C29" s="7">
        <f t="shared" si="1"/>
        <v>54897.31835540184</v>
      </c>
      <c r="D29" s="7">
        <f t="shared" si="2"/>
        <v>45473.207676821003</v>
      </c>
      <c r="E29" s="7">
        <f t="shared" si="3"/>
        <v>100370.52603222284</v>
      </c>
      <c r="F29" s="7">
        <f t="shared" si="4"/>
        <v>4142629.5441203807</v>
      </c>
    </row>
    <row r="30" spans="1:6" x14ac:dyDescent="0.25">
      <c r="A30">
        <v>18</v>
      </c>
      <c r="B30">
        <f t="shared" si="0"/>
        <v>4142629.5441203807</v>
      </c>
      <c r="C30" s="7">
        <f t="shared" si="1"/>
        <v>55492.039304252037</v>
      </c>
      <c r="D30" s="7">
        <f t="shared" si="2"/>
        <v>44878.48672797082</v>
      </c>
      <c r="E30" s="7">
        <f t="shared" si="3"/>
        <v>100370.52603222286</v>
      </c>
      <c r="F30" s="7">
        <f t="shared" si="4"/>
        <v>4087137.5048161284</v>
      </c>
    </row>
    <row r="31" spans="1:6" x14ac:dyDescent="0.25">
      <c r="A31">
        <v>19</v>
      </c>
      <c r="B31">
        <f t="shared" si="0"/>
        <v>4087137.5048161284</v>
      </c>
      <c r="C31" s="7">
        <f t="shared" si="1"/>
        <v>56093.203063381436</v>
      </c>
      <c r="D31" s="7">
        <f t="shared" si="2"/>
        <v>44277.322968841429</v>
      </c>
      <c r="E31" s="7">
        <f t="shared" si="3"/>
        <v>100370.52603222287</v>
      </c>
      <c r="F31" s="7">
        <f t="shared" si="4"/>
        <v>4031044.301752747</v>
      </c>
    </row>
    <row r="32" spans="1:6" x14ac:dyDescent="0.25">
      <c r="A32">
        <v>20</v>
      </c>
      <c r="B32">
        <f t="shared" si="0"/>
        <v>4031044.301752747</v>
      </c>
      <c r="C32" s="7">
        <f t="shared" si="1"/>
        <v>56700.87942990139</v>
      </c>
      <c r="D32" s="7">
        <f t="shared" si="2"/>
        <v>43669.64660232146</v>
      </c>
      <c r="E32" s="7">
        <f t="shared" si="3"/>
        <v>100370.52603222284</v>
      </c>
      <c r="F32" s="7">
        <f t="shared" si="4"/>
        <v>3974343.4223228456</v>
      </c>
    </row>
    <row r="33" spans="1:6" x14ac:dyDescent="0.25">
      <c r="A33">
        <v>21</v>
      </c>
      <c r="B33">
        <f t="shared" si="0"/>
        <v>3974343.4223228456</v>
      </c>
      <c r="C33" s="7">
        <f t="shared" si="1"/>
        <v>57315.138957058654</v>
      </c>
      <c r="D33" s="7">
        <f t="shared" si="2"/>
        <v>43055.387075164188</v>
      </c>
      <c r="E33" s="7">
        <f t="shared" si="3"/>
        <v>100370.52603222284</v>
      </c>
      <c r="F33" s="7">
        <f t="shared" si="4"/>
        <v>3917028.283365787</v>
      </c>
    </row>
    <row r="34" spans="1:6" x14ac:dyDescent="0.25">
      <c r="A34">
        <v>22</v>
      </c>
      <c r="B34">
        <f t="shared" si="0"/>
        <v>3917028.283365787</v>
      </c>
      <c r="C34" s="7">
        <f t="shared" si="1"/>
        <v>57936.052962426795</v>
      </c>
      <c r="D34" s="7">
        <f t="shared" si="2"/>
        <v>42434.473069796055</v>
      </c>
      <c r="E34" s="7">
        <f t="shared" si="3"/>
        <v>100370.52603222284</v>
      </c>
      <c r="F34" s="7">
        <f t="shared" si="4"/>
        <v>3859092.23040336</v>
      </c>
    </row>
    <row r="35" spans="1:6" x14ac:dyDescent="0.25">
      <c r="A35">
        <v>23</v>
      </c>
      <c r="B35">
        <f t="shared" si="0"/>
        <v>3859092.23040336</v>
      </c>
      <c r="C35" s="7">
        <f t="shared" si="1"/>
        <v>58563.693536186416</v>
      </c>
      <c r="D35" s="7">
        <f t="shared" si="2"/>
        <v>41806.832496036433</v>
      </c>
      <c r="E35" s="7">
        <f t="shared" si="3"/>
        <v>100370.52603222284</v>
      </c>
      <c r="F35" s="7">
        <f t="shared" si="4"/>
        <v>3800528.5368671734</v>
      </c>
    </row>
    <row r="36" spans="1:6" x14ac:dyDescent="0.25">
      <c r="A36">
        <v>24</v>
      </c>
      <c r="B36">
        <f t="shared" si="0"/>
        <v>3800528.5368671734</v>
      </c>
      <c r="C36" s="7">
        <f t="shared" si="1"/>
        <v>59198.133549495105</v>
      </c>
      <c r="D36" s="7">
        <f t="shared" si="2"/>
        <v>41172.392482727751</v>
      </c>
      <c r="E36" s="7">
        <f t="shared" si="3"/>
        <v>100370.52603222286</v>
      </c>
      <c r="F36" s="7">
        <f t="shared" si="4"/>
        <v>3741330.4033176783</v>
      </c>
    </row>
    <row r="37" spans="1:6" x14ac:dyDescent="0.25">
      <c r="A37">
        <v>25</v>
      </c>
      <c r="B37">
        <f t="shared" si="0"/>
        <v>3741330.4033176783</v>
      </c>
      <c r="C37" s="7">
        <f t="shared" si="1"/>
        <v>59839.446662947965</v>
      </c>
      <c r="D37" s="7">
        <f t="shared" si="2"/>
        <v>40531.079369274885</v>
      </c>
      <c r="E37" s="7">
        <f t="shared" si="3"/>
        <v>100370.52603222284</v>
      </c>
      <c r="F37" s="7">
        <f t="shared" si="4"/>
        <v>3681490.9566547303</v>
      </c>
    </row>
    <row r="38" spans="1:6" x14ac:dyDescent="0.25">
      <c r="A38">
        <v>26</v>
      </c>
      <c r="B38">
        <f t="shared" si="0"/>
        <v>3681490.9566547303</v>
      </c>
      <c r="C38" s="7">
        <f t="shared" si="1"/>
        <v>60487.707335129911</v>
      </c>
      <c r="D38" s="7">
        <f t="shared" si="2"/>
        <v>39882.818697092938</v>
      </c>
      <c r="E38" s="7">
        <f t="shared" si="3"/>
        <v>100370.52603222284</v>
      </c>
      <c r="F38" s="7">
        <f t="shared" si="4"/>
        <v>3621003.2493196004</v>
      </c>
    </row>
    <row r="39" spans="1:6" x14ac:dyDescent="0.25">
      <c r="A39">
        <v>27</v>
      </c>
      <c r="B39">
        <f t="shared" si="0"/>
        <v>3621003.2493196004</v>
      </c>
      <c r="C39" s="7">
        <f t="shared" si="1"/>
        <v>61142.990831260475</v>
      </c>
      <c r="D39" s="7">
        <f t="shared" si="2"/>
        <v>39227.535200962368</v>
      </c>
      <c r="E39" s="7">
        <f t="shared" si="3"/>
        <v>100370.52603222284</v>
      </c>
      <c r="F39" s="7">
        <f t="shared" si="4"/>
        <v>3559860.2584883398</v>
      </c>
    </row>
    <row r="40" spans="1:6" x14ac:dyDescent="0.25">
      <c r="A40">
        <v>28</v>
      </c>
      <c r="B40">
        <f t="shared" si="0"/>
        <v>3559860.2584883398</v>
      </c>
      <c r="C40" s="7">
        <f t="shared" si="1"/>
        <v>61805.373231932477</v>
      </c>
      <c r="D40" s="7">
        <f t="shared" si="2"/>
        <v>38565.15280029038</v>
      </c>
      <c r="E40" s="7">
        <f t="shared" si="3"/>
        <v>100370.52603222286</v>
      </c>
      <c r="F40" s="7">
        <f t="shared" si="4"/>
        <v>3498054.8852564073</v>
      </c>
    </row>
    <row r="41" spans="1:6" x14ac:dyDescent="0.25">
      <c r="A41">
        <v>29</v>
      </c>
      <c r="B41">
        <f t="shared" si="0"/>
        <v>3498054.8852564073</v>
      </c>
      <c r="C41" s="7">
        <f t="shared" si="1"/>
        <v>62474.931441945082</v>
      </c>
      <c r="D41" s="7">
        <f t="shared" si="2"/>
        <v>37895.594590277775</v>
      </c>
      <c r="E41" s="7">
        <f t="shared" si="3"/>
        <v>100370.52603222286</v>
      </c>
      <c r="F41" s="7">
        <f t="shared" si="4"/>
        <v>3435579.9538144623</v>
      </c>
    </row>
    <row r="42" spans="1:6" x14ac:dyDescent="0.25">
      <c r="A42">
        <v>30</v>
      </c>
      <c r="B42">
        <f t="shared" si="0"/>
        <v>3435579.9538144623</v>
      </c>
      <c r="C42" s="7">
        <f t="shared" si="1"/>
        <v>63151.743199232806</v>
      </c>
      <c r="D42" s="7">
        <f t="shared" si="2"/>
        <v>37218.782832990037</v>
      </c>
      <c r="E42" s="7">
        <f t="shared" si="3"/>
        <v>100370.52603222284</v>
      </c>
      <c r="F42" s="7">
        <f t="shared" si="4"/>
        <v>3372428.2106152293</v>
      </c>
    </row>
    <row r="43" spans="1:6" x14ac:dyDescent="0.25">
      <c r="A43">
        <v>31</v>
      </c>
      <c r="B43">
        <f t="shared" si="0"/>
        <v>3372428.2106152293</v>
      </c>
      <c r="C43" s="7">
        <f t="shared" si="1"/>
        <v>63835.887083891175</v>
      </c>
      <c r="D43" s="7">
        <f t="shared" si="2"/>
        <v>36534.638948331689</v>
      </c>
      <c r="E43" s="7">
        <f t="shared" si="3"/>
        <v>100370.52603222287</v>
      </c>
      <c r="F43" s="7">
        <f t="shared" si="4"/>
        <v>3308592.323531338</v>
      </c>
    </row>
    <row r="44" spans="1:6" x14ac:dyDescent="0.25">
      <c r="A44">
        <v>32</v>
      </c>
      <c r="B44">
        <f t="shared" si="0"/>
        <v>3308592.323531338</v>
      </c>
      <c r="C44" s="7">
        <f t="shared" si="1"/>
        <v>64527.44252729998</v>
      </c>
      <c r="D44" s="7">
        <f t="shared" si="2"/>
        <v>35843.083504922863</v>
      </c>
      <c r="E44" s="7">
        <f t="shared" si="3"/>
        <v>100370.52603222284</v>
      </c>
      <c r="F44" s="7">
        <f t="shared" si="4"/>
        <v>3244064.8810040383</v>
      </c>
    </row>
    <row r="45" spans="1:6" x14ac:dyDescent="0.25">
      <c r="A45">
        <v>33</v>
      </c>
      <c r="B45">
        <f t="shared" si="0"/>
        <v>3244064.8810040383</v>
      </c>
      <c r="C45" s="7">
        <f t="shared" si="1"/>
        <v>65226.489821345749</v>
      </c>
      <c r="D45" s="7">
        <f t="shared" si="2"/>
        <v>35144.036210877115</v>
      </c>
      <c r="E45" s="7">
        <f t="shared" si="3"/>
        <v>100370.52603222287</v>
      </c>
      <c r="F45" s="7">
        <f t="shared" si="4"/>
        <v>3178838.3911826927</v>
      </c>
    </row>
    <row r="46" spans="1:6" x14ac:dyDescent="0.25">
      <c r="A46">
        <v>34</v>
      </c>
      <c r="B46">
        <f t="shared" si="0"/>
        <v>3178838.3911826927</v>
      </c>
      <c r="C46" s="7">
        <f t="shared" si="1"/>
        <v>65933.110127743654</v>
      </c>
      <c r="D46" s="7">
        <f t="shared" si="2"/>
        <v>34437.41590447921</v>
      </c>
      <c r="E46" s="7">
        <f t="shared" si="3"/>
        <v>100370.52603222287</v>
      </c>
      <c r="F46" s="7">
        <f t="shared" si="4"/>
        <v>3112905.2810549489</v>
      </c>
    </row>
    <row r="47" spans="1:6" x14ac:dyDescent="0.25">
      <c r="A47">
        <v>35</v>
      </c>
      <c r="B47">
        <f t="shared" si="0"/>
        <v>3112905.2810549489</v>
      </c>
      <c r="C47" s="7">
        <f t="shared" si="1"/>
        <v>66647.385487460866</v>
      </c>
      <c r="D47" s="7">
        <f t="shared" si="2"/>
        <v>33723.140544761984</v>
      </c>
      <c r="E47" s="7">
        <f t="shared" si="3"/>
        <v>100370.52603222284</v>
      </c>
      <c r="F47" s="7">
        <f t="shared" si="4"/>
        <v>3046257.8955674879</v>
      </c>
    </row>
    <row r="48" spans="1:6" x14ac:dyDescent="0.25">
      <c r="A48">
        <v>36</v>
      </c>
      <c r="B48">
        <f t="shared" si="0"/>
        <v>3046257.8955674879</v>
      </c>
      <c r="C48" s="7">
        <f t="shared" si="1"/>
        <v>67369.398830241698</v>
      </c>
      <c r="D48" s="7">
        <f t="shared" si="2"/>
        <v>33001.127201981159</v>
      </c>
      <c r="E48" s="7">
        <f t="shared" si="3"/>
        <v>100370.52603222286</v>
      </c>
      <c r="F48" s="7">
        <f t="shared" si="4"/>
        <v>2978888.4967372464</v>
      </c>
    </row>
    <row r="49" spans="1:6" x14ac:dyDescent="0.25">
      <c r="A49">
        <v>37</v>
      </c>
      <c r="B49">
        <f t="shared" si="0"/>
        <v>2978888.4967372464</v>
      </c>
      <c r="C49" s="7">
        <f t="shared" si="1"/>
        <v>68099.23398423598</v>
      </c>
      <c r="D49" s="7">
        <f t="shared" si="2"/>
        <v>32271.292047986866</v>
      </c>
      <c r="E49" s="7">
        <f t="shared" si="3"/>
        <v>100370.52603222284</v>
      </c>
      <c r="F49" s="7">
        <f t="shared" si="4"/>
        <v>2910789.2627530103</v>
      </c>
    </row>
    <row r="50" spans="1:6" x14ac:dyDescent="0.25">
      <c r="A50">
        <v>38</v>
      </c>
      <c r="B50">
        <f t="shared" si="0"/>
        <v>2910789.2627530103</v>
      </c>
      <c r="C50" s="7">
        <f t="shared" si="1"/>
        <v>68836.975685731886</v>
      </c>
      <c r="D50" s="7">
        <f t="shared" si="2"/>
        <v>31533.550346490982</v>
      </c>
      <c r="E50" s="7">
        <f t="shared" si="3"/>
        <v>100370.52603222287</v>
      </c>
      <c r="F50" s="7">
        <f t="shared" si="4"/>
        <v>2841952.2870672783</v>
      </c>
    </row>
    <row r="51" spans="1:6" x14ac:dyDescent="0.25">
      <c r="A51">
        <v>39</v>
      </c>
      <c r="B51">
        <f t="shared" si="0"/>
        <v>2841952.2870672783</v>
      </c>
      <c r="C51" s="7">
        <f t="shared" si="1"/>
        <v>69582.709588993966</v>
      </c>
      <c r="D51" s="7">
        <f t="shared" si="2"/>
        <v>30787.816443228883</v>
      </c>
      <c r="E51" s="7">
        <f t="shared" si="3"/>
        <v>100370.52603222284</v>
      </c>
      <c r="F51" s="7">
        <f t="shared" si="4"/>
        <v>2772369.5774782845</v>
      </c>
    </row>
    <row r="52" spans="1:6" x14ac:dyDescent="0.25">
      <c r="A52">
        <v>40</v>
      </c>
      <c r="B52">
        <f t="shared" si="0"/>
        <v>2772369.5774782845</v>
      </c>
      <c r="C52" s="7">
        <f t="shared" si="1"/>
        <v>70336.522276208067</v>
      </c>
      <c r="D52" s="7">
        <f t="shared" si="2"/>
        <v>30034.003756014779</v>
      </c>
      <c r="E52" s="7">
        <f t="shared" si="3"/>
        <v>100370.52603222284</v>
      </c>
      <c r="F52" s="7">
        <f t="shared" si="4"/>
        <v>2702033.0552020762</v>
      </c>
    </row>
    <row r="53" spans="1:6" x14ac:dyDescent="0.25">
      <c r="A53">
        <v>41</v>
      </c>
      <c r="B53">
        <f t="shared" si="0"/>
        <v>2702033.0552020762</v>
      </c>
      <c r="C53" s="7">
        <f t="shared" si="1"/>
        <v>71098.501267533662</v>
      </c>
      <c r="D53" s="7">
        <f t="shared" si="2"/>
        <v>29272.024764689191</v>
      </c>
      <c r="E53" s="7">
        <f t="shared" si="3"/>
        <v>100370.52603222286</v>
      </c>
      <c r="F53" s="7">
        <f t="shared" si="4"/>
        <v>2630934.5539345425</v>
      </c>
    </row>
    <row r="54" spans="1:6" x14ac:dyDescent="0.25">
      <c r="A54">
        <v>42</v>
      </c>
      <c r="B54">
        <f t="shared" si="0"/>
        <v>2630934.5539345425</v>
      </c>
      <c r="C54" s="7">
        <f t="shared" si="1"/>
        <v>71868.735031265271</v>
      </c>
      <c r="D54" s="7">
        <f t="shared" si="2"/>
        <v>28501.791000957579</v>
      </c>
      <c r="E54" s="7">
        <f t="shared" si="3"/>
        <v>100370.52603222284</v>
      </c>
      <c r="F54" s="7">
        <f t="shared" si="4"/>
        <v>2559065.8189032772</v>
      </c>
    </row>
    <row r="55" spans="1:6" x14ac:dyDescent="0.25">
      <c r="A55">
        <v>43</v>
      </c>
      <c r="B55">
        <f t="shared" si="0"/>
        <v>2559065.8189032772</v>
      </c>
      <c r="C55" s="7">
        <f t="shared" si="1"/>
        <v>72647.312994103981</v>
      </c>
      <c r="D55" s="7">
        <f t="shared" si="2"/>
        <v>27723.213038118873</v>
      </c>
      <c r="E55" s="7">
        <f t="shared" si="3"/>
        <v>100370.52603222286</v>
      </c>
      <c r="F55" s="7">
        <f t="shared" si="4"/>
        <v>2486418.5059091733</v>
      </c>
    </row>
    <row r="56" spans="1:6" x14ac:dyDescent="0.25">
      <c r="A56">
        <v>44</v>
      </c>
      <c r="B56">
        <f t="shared" si="0"/>
        <v>2486418.5059091733</v>
      </c>
      <c r="C56" s="7">
        <f t="shared" si="1"/>
        <v>73434.325551540111</v>
      </c>
      <c r="D56" s="7">
        <f t="shared" si="2"/>
        <v>26936.200480682746</v>
      </c>
      <c r="E56" s="7">
        <f t="shared" si="3"/>
        <v>100370.52603222286</v>
      </c>
      <c r="F56" s="7">
        <f t="shared" si="4"/>
        <v>2412984.1803576332</v>
      </c>
    </row>
    <row r="57" spans="1:6" x14ac:dyDescent="0.25">
      <c r="A57">
        <v>45</v>
      </c>
      <c r="B57">
        <f t="shared" si="0"/>
        <v>2412984.1803576332</v>
      </c>
      <c r="C57" s="7">
        <f t="shared" si="1"/>
        <v>74229.864078348444</v>
      </c>
      <c r="D57" s="7">
        <f t="shared" si="2"/>
        <v>26140.661953874394</v>
      </c>
      <c r="E57" s="7">
        <f t="shared" si="3"/>
        <v>100370.52603222284</v>
      </c>
      <c r="F57" s="7">
        <f t="shared" si="4"/>
        <v>2338754.3162792847</v>
      </c>
    </row>
    <row r="58" spans="1:6" x14ac:dyDescent="0.25">
      <c r="A58">
        <v>46</v>
      </c>
      <c r="B58">
        <f t="shared" si="0"/>
        <v>2338754.3162792847</v>
      </c>
      <c r="C58" s="7">
        <f t="shared" si="1"/>
        <v>75034.020939197231</v>
      </c>
      <c r="D58" s="7">
        <f t="shared" si="2"/>
        <v>25336.505093025618</v>
      </c>
      <c r="E58" s="7">
        <f t="shared" si="3"/>
        <v>100370.52603222284</v>
      </c>
      <c r="F58" s="7">
        <f t="shared" si="4"/>
        <v>2263720.2953400873</v>
      </c>
    </row>
    <row r="59" spans="1:6" x14ac:dyDescent="0.25">
      <c r="A59">
        <v>47</v>
      </c>
      <c r="B59">
        <f t="shared" si="0"/>
        <v>2263720.2953400873</v>
      </c>
      <c r="C59" s="7">
        <f t="shared" si="1"/>
        <v>75846.889499371871</v>
      </c>
      <c r="D59" s="7">
        <f t="shared" si="2"/>
        <v>24523.636532850986</v>
      </c>
      <c r="E59" s="7">
        <f t="shared" si="3"/>
        <v>100370.52603222286</v>
      </c>
      <c r="F59" s="7">
        <f t="shared" si="4"/>
        <v>2187873.4058407154</v>
      </c>
    </row>
    <row r="60" spans="1:6" x14ac:dyDescent="0.25">
      <c r="A60">
        <v>48</v>
      </c>
      <c r="B60">
        <f t="shared" si="0"/>
        <v>2187873.4058407154</v>
      </c>
      <c r="C60" s="7">
        <f t="shared" si="1"/>
        <v>76668.564135615059</v>
      </c>
      <c r="D60" s="7">
        <f t="shared" si="2"/>
        <v>23701.961896607791</v>
      </c>
      <c r="E60" s="7">
        <f t="shared" si="3"/>
        <v>100370.52603222284</v>
      </c>
      <c r="F60" s="7">
        <f t="shared" si="4"/>
        <v>2111204.8417051001</v>
      </c>
    </row>
    <row r="61" spans="1:6" x14ac:dyDescent="0.25">
      <c r="A61">
        <v>49</v>
      </c>
      <c r="B61">
        <f t="shared" si="0"/>
        <v>2111204.8417051001</v>
      </c>
      <c r="C61" s="7">
        <f t="shared" si="1"/>
        <v>77499.140247084215</v>
      </c>
      <c r="D61" s="7">
        <f t="shared" si="2"/>
        <v>22871.385785138627</v>
      </c>
      <c r="E61" s="7">
        <f t="shared" si="3"/>
        <v>100370.52603222284</v>
      </c>
      <c r="F61" s="7">
        <f t="shared" si="4"/>
        <v>2033705.7014580159</v>
      </c>
    </row>
    <row r="62" spans="1:6" x14ac:dyDescent="0.25">
      <c r="A62">
        <v>50</v>
      </c>
      <c r="B62">
        <f t="shared" si="0"/>
        <v>2033705.7014580159</v>
      </c>
      <c r="C62" s="7">
        <f t="shared" si="1"/>
        <v>78338.714266427633</v>
      </c>
      <c r="D62" s="7">
        <f t="shared" si="2"/>
        <v>22031.811765795213</v>
      </c>
      <c r="E62" s="7">
        <f t="shared" si="3"/>
        <v>100370.52603222284</v>
      </c>
      <c r="F62" s="7">
        <f t="shared" si="4"/>
        <v>1955366.9871915884</v>
      </c>
    </row>
    <row r="63" spans="1:6" x14ac:dyDescent="0.25">
      <c r="A63">
        <v>51</v>
      </c>
      <c r="B63">
        <f t="shared" si="0"/>
        <v>1955366.9871915884</v>
      </c>
      <c r="C63" s="7">
        <f t="shared" si="1"/>
        <v>79187.383670980606</v>
      </c>
      <c r="D63" s="7">
        <f t="shared" si="2"/>
        <v>21183.142361242248</v>
      </c>
      <c r="E63" s="7">
        <f t="shared" si="3"/>
        <v>100370.52603222286</v>
      </c>
      <c r="F63" s="7">
        <f t="shared" si="4"/>
        <v>1876179.6035206078</v>
      </c>
    </row>
    <row r="64" spans="1:6" x14ac:dyDescent="0.25">
      <c r="A64">
        <v>52</v>
      </c>
      <c r="B64">
        <f t="shared" si="0"/>
        <v>1876179.6035206078</v>
      </c>
      <c r="C64" s="7">
        <f t="shared" si="1"/>
        <v>80045.246994082889</v>
      </c>
      <c r="D64" s="7">
        <f t="shared" si="2"/>
        <v>20325.279038139957</v>
      </c>
      <c r="E64" s="7">
        <f t="shared" si="3"/>
        <v>100370.52603222284</v>
      </c>
      <c r="F64" s="7">
        <f t="shared" si="4"/>
        <v>1796134.356526525</v>
      </c>
    </row>
    <row r="65" spans="1:6" x14ac:dyDescent="0.25">
      <c r="A65">
        <v>53</v>
      </c>
      <c r="B65">
        <f t="shared" si="0"/>
        <v>1796134.356526525</v>
      </c>
      <c r="C65" s="7">
        <f t="shared" si="1"/>
        <v>80912.403836518803</v>
      </c>
      <c r="D65" s="7">
        <f t="shared" si="2"/>
        <v>19458.122195704058</v>
      </c>
      <c r="E65" s="7">
        <f t="shared" si="3"/>
        <v>100370.52603222286</v>
      </c>
      <c r="F65" s="7">
        <f t="shared" si="4"/>
        <v>1715221.9526900062</v>
      </c>
    </row>
    <row r="66" spans="1:6" x14ac:dyDescent="0.25">
      <c r="A66">
        <v>54</v>
      </c>
      <c r="B66">
        <f t="shared" si="0"/>
        <v>1715221.9526900062</v>
      </c>
      <c r="C66" s="7">
        <f t="shared" si="1"/>
        <v>81788.954878081087</v>
      </c>
      <c r="D66" s="7">
        <f t="shared" si="2"/>
        <v>18581.571154141773</v>
      </c>
      <c r="E66" s="7">
        <f t="shared" si="3"/>
        <v>100370.52603222286</v>
      </c>
      <c r="F66" s="7">
        <f t="shared" si="4"/>
        <v>1633432.9978119251</v>
      </c>
    </row>
    <row r="67" spans="1:6" x14ac:dyDescent="0.25">
      <c r="A67">
        <v>55</v>
      </c>
      <c r="B67">
        <f t="shared" si="0"/>
        <v>1633432.9978119251</v>
      </c>
      <c r="C67" s="7">
        <f t="shared" si="1"/>
        <v>82675.001889260297</v>
      </c>
      <c r="D67" s="7">
        <f t="shared" si="2"/>
        <v>17695.524142962557</v>
      </c>
      <c r="E67" s="7">
        <f t="shared" si="3"/>
        <v>100370.52603222286</v>
      </c>
      <c r="F67" s="7">
        <f t="shared" si="4"/>
        <v>1550757.9959226649</v>
      </c>
    </row>
    <row r="68" spans="1:6" x14ac:dyDescent="0.25">
      <c r="A68">
        <v>56</v>
      </c>
      <c r="B68">
        <f t="shared" si="0"/>
        <v>1550757.9959226649</v>
      </c>
      <c r="C68" s="7">
        <f t="shared" si="1"/>
        <v>83570.647743060617</v>
      </c>
      <c r="D68" s="7">
        <f t="shared" si="2"/>
        <v>16799.87828916224</v>
      </c>
      <c r="E68" s="7">
        <f t="shared" si="3"/>
        <v>100370.52603222286</v>
      </c>
      <c r="F68" s="7">
        <f t="shared" si="4"/>
        <v>1467187.3481796042</v>
      </c>
    </row>
    <row r="69" spans="1:6" x14ac:dyDescent="0.25">
      <c r="A69">
        <v>57</v>
      </c>
      <c r="B69">
        <f t="shared" si="0"/>
        <v>1467187.3481796042</v>
      </c>
      <c r="C69" s="7">
        <f t="shared" si="1"/>
        <v>84475.996426943777</v>
      </c>
      <c r="D69" s="7">
        <f t="shared" si="2"/>
        <v>15894.529605279084</v>
      </c>
      <c r="E69" s="7">
        <f t="shared" si="3"/>
        <v>100370.52603222286</v>
      </c>
      <c r="F69" s="7">
        <f t="shared" si="4"/>
        <v>1382711.3517526605</v>
      </c>
    </row>
    <row r="70" spans="1:6" x14ac:dyDescent="0.25">
      <c r="A70">
        <v>58</v>
      </c>
      <c r="B70">
        <f t="shared" si="0"/>
        <v>1382711.3517526605</v>
      </c>
      <c r="C70" s="7">
        <f t="shared" si="1"/>
        <v>85391.15305490233</v>
      </c>
      <c r="D70" s="7">
        <f t="shared" si="2"/>
        <v>14979.372977320527</v>
      </c>
      <c r="E70" s="7">
        <f t="shared" si="3"/>
        <v>100370.52603222286</v>
      </c>
      <c r="F70" s="7">
        <f t="shared" si="4"/>
        <v>1297320.1986977581</v>
      </c>
    </row>
    <row r="71" spans="1:6" x14ac:dyDescent="0.25">
      <c r="A71">
        <v>59</v>
      </c>
      <c r="B71">
        <f t="shared" si="0"/>
        <v>1297320.1986977581</v>
      </c>
      <c r="C71" s="7">
        <f t="shared" si="1"/>
        <v>86316.223879663768</v>
      </c>
      <c r="D71" s="7">
        <f t="shared" si="2"/>
        <v>14054.302152559083</v>
      </c>
      <c r="E71" s="7">
        <f t="shared" si="3"/>
        <v>100370.52603222286</v>
      </c>
      <c r="F71" s="7">
        <f t="shared" si="4"/>
        <v>1211003.9748180944</v>
      </c>
    </row>
    <row r="72" spans="1:6" x14ac:dyDescent="0.25">
      <c r="A72">
        <v>60</v>
      </c>
      <c r="B72">
        <f t="shared" si="0"/>
        <v>1211003.9748180944</v>
      </c>
      <c r="C72" s="7">
        <f t="shared" si="1"/>
        <v>87251.31630502679</v>
      </c>
      <c r="D72" s="7">
        <f t="shared" si="2"/>
        <v>13119.209727196061</v>
      </c>
      <c r="E72" s="7">
        <f t="shared" si="3"/>
        <v>100370.52603222286</v>
      </c>
      <c r="F72" s="7">
        <f t="shared" si="4"/>
        <v>1123752.6585130675</v>
      </c>
    </row>
    <row r="73" spans="1:6" x14ac:dyDescent="0.25">
      <c r="A73">
        <v>61</v>
      </c>
      <c r="B73">
        <f t="shared" ref="B73:B84" si="5">F72</f>
        <v>1123752.6585130675</v>
      </c>
      <c r="C73" s="7">
        <f t="shared" ref="C73:C84" si="6">-PPMT($B$4,A73,$B$2,$B$1)</f>
        <v>88196.538898331244</v>
      </c>
      <c r="D73" s="7">
        <f t="shared" ref="D73:D84" si="7">-IPMT($B$4,A73,$B$2,$B$1)</f>
        <v>12173.987133891604</v>
      </c>
      <c r="E73" s="7">
        <f t="shared" ref="E73:E84" si="8">C73+D73</f>
        <v>100370.52603222284</v>
      </c>
      <c r="F73" s="7">
        <f t="shared" ref="F73:F84" si="9">B73-C73</f>
        <v>1035556.1196147363</v>
      </c>
    </row>
    <row r="74" spans="1:6" x14ac:dyDescent="0.25">
      <c r="A74">
        <v>62</v>
      </c>
      <c r="B74">
        <f t="shared" si="5"/>
        <v>1035556.1196147363</v>
      </c>
      <c r="C74" s="7">
        <f t="shared" si="6"/>
        <v>89152.001403063172</v>
      </c>
      <c r="D74" s="7">
        <f t="shared" si="7"/>
        <v>11218.52462915968</v>
      </c>
      <c r="E74" s="7">
        <f t="shared" si="8"/>
        <v>100370.52603222286</v>
      </c>
      <c r="F74" s="7">
        <f t="shared" si="9"/>
        <v>946404.11821167311</v>
      </c>
    </row>
    <row r="75" spans="1:6" x14ac:dyDescent="0.25">
      <c r="A75">
        <v>63</v>
      </c>
      <c r="B75">
        <f t="shared" si="5"/>
        <v>946404.11821167311</v>
      </c>
      <c r="C75" s="7">
        <f t="shared" si="6"/>
        <v>90117.81475159635</v>
      </c>
      <c r="D75" s="7">
        <f t="shared" si="7"/>
        <v>10252.711280626496</v>
      </c>
      <c r="E75" s="7">
        <f t="shared" si="8"/>
        <v>100370.52603222284</v>
      </c>
      <c r="F75" s="7">
        <f t="shared" si="9"/>
        <v>856286.3034600768</v>
      </c>
    </row>
    <row r="76" spans="1:6" x14ac:dyDescent="0.25">
      <c r="A76">
        <v>64</v>
      </c>
      <c r="B76">
        <f t="shared" si="5"/>
        <v>856286.3034600768</v>
      </c>
      <c r="C76" s="7">
        <f t="shared" si="6"/>
        <v>91094.091078071986</v>
      </c>
      <c r="D76" s="7">
        <f t="shared" si="7"/>
        <v>9276.4349541508691</v>
      </c>
      <c r="E76" s="7">
        <f t="shared" si="8"/>
        <v>100370.52603222286</v>
      </c>
      <c r="F76" s="7">
        <f t="shared" si="9"/>
        <v>765192.21238200483</v>
      </c>
    </row>
    <row r="77" spans="1:6" x14ac:dyDescent="0.25">
      <c r="A77">
        <v>65</v>
      </c>
      <c r="B77">
        <f t="shared" si="5"/>
        <v>765192.21238200483</v>
      </c>
      <c r="C77" s="7">
        <f t="shared" si="6"/>
        <v>92080.943731417778</v>
      </c>
      <c r="D77" s="7">
        <f t="shared" si="7"/>
        <v>8289.5823008050884</v>
      </c>
      <c r="E77" s="7">
        <f t="shared" si="8"/>
        <v>100370.52603222287</v>
      </c>
      <c r="F77" s="7">
        <f t="shared" si="9"/>
        <v>673111.26865058707</v>
      </c>
    </row>
    <row r="78" spans="1:6" x14ac:dyDescent="0.25">
      <c r="A78">
        <v>66</v>
      </c>
      <c r="B78">
        <f t="shared" si="5"/>
        <v>673111.26865058707</v>
      </c>
      <c r="C78" s="7">
        <f t="shared" si="6"/>
        <v>93078.487288508113</v>
      </c>
      <c r="D78" s="7">
        <f t="shared" si="7"/>
        <v>7292.0387437147301</v>
      </c>
      <c r="E78" s="7">
        <f t="shared" si="8"/>
        <v>100370.52603222284</v>
      </c>
      <c r="F78" s="7">
        <f t="shared" si="9"/>
        <v>580032.78136207897</v>
      </c>
    </row>
    <row r="79" spans="1:6" x14ac:dyDescent="0.25">
      <c r="A79">
        <v>67</v>
      </c>
      <c r="B79">
        <f t="shared" si="5"/>
        <v>580032.78136207897</v>
      </c>
      <c r="C79" s="7">
        <f t="shared" si="6"/>
        <v>94086.837567466951</v>
      </c>
      <c r="D79" s="7">
        <f t="shared" si="7"/>
        <v>6283.6884647558927</v>
      </c>
      <c r="E79" s="7">
        <f t="shared" si="8"/>
        <v>100370.52603222284</v>
      </c>
      <c r="F79" s="7">
        <f t="shared" si="9"/>
        <v>485945.94379461202</v>
      </c>
    </row>
    <row r="80" spans="1:6" x14ac:dyDescent="0.25">
      <c r="A80">
        <v>68</v>
      </c>
      <c r="B80">
        <f t="shared" si="5"/>
        <v>485945.94379461202</v>
      </c>
      <c r="C80" s="7">
        <f t="shared" si="6"/>
        <v>95106.111641114519</v>
      </c>
      <c r="D80" s="7">
        <f t="shared" si="7"/>
        <v>5264.4143911083329</v>
      </c>
      <c r="E80" s="7">
        <f t="shared" si="8"/>
        <v>100370.52603222286</v>
      </c>
      <c r="F80" s="7">
        <f t="shared" si="9"/>
        <v>390839.8321534975</v>
      </c>
    </row>
    <row r="81" spans="1:6" x14ac:dyDescent="0.25">
      <c r="A81">
        <v>69</v>
      </c>
      <c r="B81">
        <f t="shared" si="5"/>
        <v>390839.8321534975</v>
      </c>
      <c r="C81" s="7">
        <f t="shared" si="6"/>
        <v>96136.427850559921</v>
      </c>
      <c r="D81" s="7">
        <f t="shared" si="7"/>
        <v>4234.0981816629255</v>
      </c>
      <c r="E81" s="7">
        <f t="shared" si="8"/>
        <v>100370.52603222284</v>
      </c>
      <c r="F81" s="7">
        <f t="shared" si="9"/>
        <v>294703.40430293756</v>
      </c>
    </row>
    <row r="82" spans="1:6" x14ac:dyDescent="0.25">
      <c r="A82">
        <v>70</v>
      </c>
      <c r="B82">
        <f t="shared" si="5"/>
        <v>294703.40430293756</v>
      </c>
      <c r="C82" s="7">
        <f t="shared" si="6"/>
        <v>97177.905818940984</v>
      </c>
      <c r="D82" s="7">
        <f t="shared" si="7"/>
        <v>3192.6202132818603</v>
      </c>
      <c r="E82" s="7">
        <f t="shared" si="8"/>
        <v>100370.52603222284</v>
      </c>
      <c r="F82" s="7">
        <f t="shared" si="9"/>
        <v>197525.49848399658</v>
      </c>
    </row>
    <row r="83" spans="1:6" x14ac:dyDescent="0.25">
      <c r="A83">
        <v>71</v>
      </c>
      <c r="B83">
        <f t="shared" si="5"/>
        <v>197525.49848399658</v>
      </c>
      <c r="C83" s="7">
        <f t="shared" si="6"/>
        <v>98230.666465312839</v>
      </c>
      <c r="D83" s="7">
        <f t="shared" si="7"/>
        <v>2139.8595669099991</v>
      </c>
      <c r="E83" s="7">
        <f t="shared" si="8"/>
        <v>100370.52603222284</v>
      </c>
      <c r="F83" s="7">
        <f t="shared" si="9"/>
        <v>99294.832018683737</v>
      </c>
    </row>
    <row r="84" spans="1:6" x14ac:dyDescent="0.25">
      <c r="A84">
        <v>72</v>
      </c>
      <c r="B84">
        <f t="shared" si="5"/>
        <v>99294.832018683737</v>
      </c>
      <c r="C84" s="7">
        <f t="shared" si="6"/>
        <v>99294.832018687084</v>
      </c>
      <c r="D84" s="7">
        <f t="shared" si="7"/>
        <v>1075.6940135357765</v>
      </c>
      <c r="E84" s="7">
        <f t="shared" si="8"/>
        <v>100370.52603222286</v>
      </c>
      <c r="F84" s="7">
        <f t="shared" si="9"/>
        <v>-3.3469405025243759E-9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F11"/>
  <sheetViews>
    <sheetView tabSelected="1" workbookViewId="0">
      <selection activeCell="B11" sqref="B11"/>
    </sheetView>
  </sheetViews>
  <sheetFormatPr baseColWidth="10" defaultRowHeight="15" x14ac:dyDescent="0.25"/>
  <cols>
    <col min="2" max="2" width="13.5703125" customWidth="1"/>
    <col min="3" max="3" width="15.5703125" customWidth="1"/>
  </cols>
  <sheetData>
    <row r="1" spans="1:6" x14ac:dyDescent="0.25">
      <c r="A1" s="4" t="s">
        <v>19</v>
      </c>
      <c r="B1" s="4" t="s">
        <v>20</v>
      </c>
      <c r="C1" s="4" t="s">
        <v>21</v>
      </c>
      <c r="E1" s="4" t="s">
        <v>22</v>
      </c>
      <c r="F1">
        <v>1</v>
      </c>
    </row>
    <row r="2" spans="1:6" x14ac:dyDescent="0.25">
      <c r="A2">
        <v>1</v>
      </c>
      <c r="B2" t="str">
        <f>CONCATENATE("producto ",A2)</f>
        <v>producto 1</v>
      </c>
      <c r="C2">
        <f ca="1">RANDBETWEEN($F$1,$F$2)</f>
        <v>82</v>
      </c>
      <c r="E2" t="s">
        <v>23</v>
      </c>
      <c r="F2">
        <v>1000</v>
      </c>
    </row>
    <row r="3" spans="1:6" x14ac:dyDescent="0.25">
      <c r="A3">
        <v>2</v>
      </c>
      <c r="B3" t="str">
        <f t="shared" ref="B3:B6" si="0">CONCATENATE("producto ",A3)</f>
        <v>producto 2</v>
      </c>
      <c r="C3">
        <f t="shared" ref="C3:C6" ca="1" si="1">RANDBETWEEN($F$1,$F$2)</f>
        <v>920</v>
      </c>
    </row>
    <row r="4" spans="1:6" x14ac:dyDescent="0.25">
      <c r="A4">
        <v>3</v>
      </c>
      <c r="B4" t="str">
        <f t="shared" si="0"/>
        <v>producto 3</v>
      </c>
      <c r="C4">
        <f t="shared" ca="1" si="1"/>
        <v>515</v>
      </c>
    </row>
    <row r="5" spans="1:6" x14ac:dyDescent="0.25">
      <c r="A5">
        <v>4</v>
      </c>
      <c r="B5" t="str">
        <f t="shared" si="0"/>
        <v>producto 4</v>
      </c>
      <c r="C5">
        <f t="shared" ca="1" si="1"/>
        <v>715</v>
      </c>
    </row>
    <row r="6" spans="1:6" x14ac:dyDescent="0.25">
      <c r="A6">
        <v>5</v>
      </c>
      <c r="B6" t="str">
        <f t="shared" si="0"/>
        <v>producto 5</v>
      </c>
      <c r="C6">
        <f t="shared" ca="1" si="1"/>
        <v>88</v>
      </c>
      <c r="E6" t="s">
        <v>27</v>
      </c>
      <c r="F6">
        <v>3</v>
      </c>
    </row>
    <row r="7" spans="1:6" x14ac:dyDescent="0.25">
      <c r="E7" t="s">
        <v>20</v>
      </c>
      <c r="F7" t="str">
        <f>B4</f>
        <v>producto 3</v>
      </c>
    </row>
    <row r="8" spans="1:6" x14ac:dyDescent="0.25">
      <c r="A8" t="s">
        <v>24</v>
      </c>
      <c r="B8" t="s">
        <v>25</v>
      </c>
      <c r="C8" t="s">
        <v>26</v>
      </c>
      <c r="E8" t="s">
        <v>28</v>
      </c>
      <c r="F8">
        <f ca="1">VLOOKUP(F6,Tabla1[],3,FALSE)</f>
        <v>515</v>
      </c>
    </row>
    <row r="11" spans="1:6" x14ac:dyDescent="0.25">
      <c r="A11" t="s">
        <v>29</v>
      </c>
    </row>
  </sheetData>
  <dataValidations count="2">
    <dataValidation type="list" allowBlank="1" showInputMessage="1" showErrorMessage="1" sqref="F6">
      <formula1>$A$2:$A$6</formula1>
    </dataValidation>
    <dataValidation type="list" allowBlank="1" showInputMessage="1" showErrorMessage="1" sqref="B11">
      <formula1>$B$2:$B$6</formula1>
    </dataValidation>
  </dataValidation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</vt:lpstr>
      <vt:lpstr>prestamo</vt:lpstr>
      <vt:lpstr>consutas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2019-08-28T15:00:18Z</dcterms:created>
  <dcterms:modified xsi:type="dcterms:W3CDTF">2019-08-28T16:12:37Z</dcterms:modified>
</cp:coreProperties>
</file>